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33\Desktop\Nová složka\"/>
    </mc:Choice>
  </mc:AlternateContent>
  <bookViews>
    <workbookView xWindow="0" yWindow="0" windowWidth="0" windowHeight="0"/>
  </bookViews>
  <sheets>
    <sheet name="Rekapitulace stavby" sheetId="1" r:id="rId1"/>
    <sheet name="19047-II - 19047-II - Pod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'19047-II - 19047-II - Pod...'!$C$129:$K$284</definedName>
    <definedName name="_xlnm.Print_Area" localSheetId="1">'19047-II - 19047-II - Pod...'!$C$4:$J$76,'19047-II - 19047-II - Pod...'!$C$82:$J$111,'19047-II - 19047-II - Pod...'!$C$117:$J$284</definedName>
    <definedName name="_xlnm.Print_Titles" localSheetId="1">'19047-II - 19047-II - Pod...'!$129:$129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3"/>
  <c r="BH283"/>
  <c r="BG283"/>
  <c r="BF283"/>
  <c r="T283"/>
  <c r="T282"/>
  <c r="R283"/>
  <c r="R282"/>
  <c r="P283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92"/>
  <c r="J17"/>
  <c r="J15"/>
  <c r="E15"/>
  <c r="F126"/>
  <c r="J14"/>
  <c r="J12"/>
  <c r="J89"/>
  <c r="E7"/>
  <c r="E120"/>
  <c i="1" r="L90"/>
  <c r="AM90"/>
  <c r="AM89"/>
  <c r="L89"/>
  <c r="AM87"/>
  <c r="L87"/>
  <c r="L85"/>
  <c r="L84"/>
  <c i="2" r="J283"/>
  <c r="BK280"/>
  <c r="J278"/>
  <c r="J276"/>
  <c r="BK273"/>
  <c r="J271"/>
  <c r="J269"/>
  <c r="J263"/>
  <c r="BK259"/>
  <c r="J256"/>
  <c r="J252"/>
  <c r="J249"/>
  <c r="J247"/>
  <c r="BK244"/>
  <c r="J242"/>
  <c r="J240"/>
  <c r="BK238"/>
  <c r="BK231"/>
  <c r="J228"/>
  <c r="J202"/>
  <c r="BK196"/>
  <c r="BK164"/>
  <c r="BK159"/>
  <c r="J150"/>
  <c r="BK283"/>
  <c r="J280"/>
  <c r="J273"/>
  <c r="BK269"/>
  <c r="J254"/>
  <c r="BK247"/>
  <c r="BK240"/>
  <c r="J238"/>
  <c r="BK228"/>
  <c r="BK215"/>
  <c r="BK202"/>
  <c r="J194"/>
  <c r="J185"/>
  <c r="J181"/>
  <c r="J178"/>
  <c r="J166"/>
  <c r="J159"/>
  <c r="BK145"/>
  <c r="BK141"/>
  <c r="BK278"/>
  <c r="BK276"/>
  <c r="BK271"/>
  <c r="BK265"/>
  <c r="BK252"/>
  <c r="BK249"/>
  <c r="BK224"/>
  <c r="J222"/>
  <c r="BK213"/>
  <c r="BK210"/>
  <c r="J205"/>
  <c r="J199"/>
  <c r="J188"/>
  <c r="J176"/>
  <c r="BK171"/>
  <c r="J169"/>
  <c r="BK137"/>
  <c r="J135"/>
  <c i="1" r="AS94"/>
  <c i="2" r="J265"/>
  <c r="BK263"/>
  <c r="J259"/>
  <c r="BK256"/>
  <c r="BK254"/>
  <c r="J244"/>
  <c r="BK242"/>
  <c r="J231"/>
  <c r="BK226"/>
  <c r="J224"/>
  <c r="BK220"/>
  <c r="J213"/>
  <c r="BK199"/>
  <c r="BK194"/>
  <c r="J183"/>
  <c r="BK181"/>
  <c r="BK173"/>
  <c r="J171"/>
  <c r="BK166"/>
  <c r="BK154"/>
  <c r="J145"/>
  <c r="J133"/>
  <c r="BK222"/>
  <c r="J218"/>
  <c r="J215"/>
  <c r="BK205"/>
  <c r="BK192"/>
  <c r="BK188"/>
  <c r="BK178"/>
  <c r="J173"/>
  <c r="BK169"/>
  <c r="J156"/>
  <c r="J143"/>
  <c r="BK135"/>
  <c r="J226"/>
  <c r="J220"/>
  <c r="BK218"/>
  <c r="J210"/>
  <c r="J196"/>
  <c r="J192"/>
  <c r="BK185"/>
  <c r="J141"/>
  <c r="BK139"/>
  <c r="J137"/>
  <c r="BK183"/>
  <c r="BK176"/>
  <c r="J164"/>
  <c r="BK161"/>
  <c r="J139"/>
  <c r="BK133"/>
  <c r="J161"/>
  <c r="BK156"/>
  <c r="J154"/>
  <c r="BK150"/>
  <c r="BK143"/>
  <c l="1" r="BK132"/>
  <c r="BK230"/>
  <c r="J230"/>
  <c r="J102"/>
  <c r="P132"/>
  <c r="T132"/>
  <c r="P198"/>
  <c r="T198"/>
  <c r="BK212"/>
  <c r="J212"/>
  <c r="J101"/>
  <c r="P212"/>
  <c r="R212"/>
  <c r="P230"/>
  <c r="R230"/>
  <c r="BK246"/>
  <c r="J246"/>
  <c r="J103"/>
  <c r="P246"/>
  <c r="T246"/>
  <c r="R132"/>
  <c r="R131"/>
  <c r="BK198"/>
  <c r="J198"/>
  <c r="J99"/>
  <c r="R198"/>
  <c r="T212"/>
  <c r="T230"/>
  <c r="R246"/>
  <c r="BK262"/>
  <c r="J262"/>
  <c r="J106"/>
  <c r="P262"/>
  <c r="P261"/>
  <c r="R262"/>
  <c r="R261"/>
  <c r="T262"/>
  <c r="T261"/>
  <c r="BK268"/>
  <c r="J268"/>
  <c r="J108"/>
  <c r="P268"/>
  <c r="R268"/>
  <c r="T268"/>
  <c r="T267"/>
  <c r="BK275"/>
  <c r="J275"/>
  <c r="J109"/>
  <c r="P275"/>
  <c r="R275"/>
  <c r="T275"/>
  <c r="E85"/>
  <c r="J124"/>
  <c r="F127"/>
  <c r="BE141"/>
  <c r="BE145"/>
  <c r="J92"/>
  <c r="BE143"/>
  <c r="BE159"/>
  <c r="BE178"/>
  <c r="J126"/>
  <c r="BE135"/>
  <c r="BE169"/>
  <c r="BE205"/>
  <c r="BE139"/>
  <c r="BE154"/>
  <c r="BE161"/>
  <c r="BE166"/>
  <c r="BE181"/>
  <c r="BE183"/>
  <c r="BE196"/>
  <c r="BE199"/>
  <c r="BE224"/>
  <c r="F91"/>
  <c r="BE164"/>
  <c r="BE218"/>
  <c r="BE222"/>
  <c r="BE238"/>
  <c r="BE247"/>
  <c r="BE249"/>
  <c r="BE133"/>
  <c r="BE150"/>
  <c r="BE156"/>
  <c r="BE202"/>
  <c r="BE220"/>
  <c r="BE228"/>
  <c r="BE240"/>
  <c r="BE242"/>
  <c r="BE269"/>
  <c r="BE273"/>
  <c r="BE280"/>
  <c r="BE283"/>
  <c r="BE137"/>
  <c r="BE173"/>
  <c r="BE176"/>
  <c r="BE213"/>
  <c r="BE231"/>
  <c r="BE244"/>
  <c r="BE252"/>
  <c r="BE265"/>
  <c r="BE276"/>
  <c r="BE171"/>
  <c r="BE185"/>
  <c r="BE188"/>
  <c r="BE192"/>
  <c r="BE194"/>
  <c r="BE210"/>
  <c r="BE215"/>
  <c r="BE226"/>
  <c r="BE254"/>
  <c r="BE256"/>
  <c r="BE259"/>
  <c r="BE263"/>
  <c r="BE271"/>
  <c r="BE278"/>
  <c r="BK209"/>
  <c r="J209"/>
  <c r="J100"/>
  <c r="BK258"/>
  <c r="J258"/>
  <c r="J104"/>
  <c r="BK282"/>
  <c r="J282"/>
  <c r="J110"/>
  <c r="F35"/>
  <c i="1" r="BB95"/>
  <c r="BB94"/>
  <c r="W31"/>
  <c i="2" r="F36"/>
  <c i="1" r="BC95"/>
  <c r="BC94"/>
  <c r="W32"/>
  <c i="2" r="J34"/>
  <c i="1" r="AW95"/>
  <c i="2" r="F34"/>
  <c i="1" r="BA95"/>
  <c r="BA94"/>
  <c r="AW94"/>
  <c r="AK30"/>
  <c i="2" r="F37"/>
  <c i="1" r="BD95"/>
  <c r="BD94"/>
  <c r="W33"/>
  <c i="2" l="1" r="P267"/>
  <c r="P131"/>
  <c r="P130"/>
  <c i="1" r="AU95"/>
  <c i="2" r="T131"/>
  <c r="T130"/>
  <c r="BK131"/>
  <c r="J131"/>
  <c r="J97"/>
  <c r="R267"/>
  <c r="R130"/>
  <c r="J132"/>
  <c r="J98"/>
  <c r="BK261"/>
  <c r="J261"/>
  <c r="J105"/>
  <c r="BK267"/>
  <c r="J267"/>
  <c r="J107"/>
  <c i="1" r="AU94"/>
  <c r="AY94"/>
  <c r="AX94"/>
  <c r="W30"/>
  <c i="2" r="F33"/>
  <c i="1" r="AZ95"/>
  <c r="AZ94"/>
  <c r="AV94"/>
  <c r="AK29"/>
  <c i="2" r="J33"/>
  <c i="1" r="AV95"/>
  <c r="AT95"/>
  <c i="2" l="1" r="BK130"/>
  <c r="J130"/>
  <c i="1" r="AT94"/>
  <c r="W29"/>
  <c i="2" r="J30"/>
  <c i="1" r="AG95"/>
  <c r="AG94"/>
  <c r="AN94"/>
  <c l="1" r="AN95"/>
  <c i="2" r="J39"/>
  <c r="J96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<sst xmlns="http://schemas.openxmlformats.org/spreadsheetml/2006/main">
  <si>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</si>
  <si>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</si>
  <si>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</si>
  <si>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</si>
  <si>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</si>
  <si>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{73824f00-2bc1-486c-be80-ccff667287b8}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</si>
  <si>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</si>
  <si>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</si>
  <si>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</si>
  <si>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</si>
  <si>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</si>
  <si>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</si>
  <si>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</si>
  <si>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</si>
  <si>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</si>
  <si>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</si>
  <si>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</si>
  <si>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19047-Umístění podzemních kontejnerů nám.Čes.btří, nám. Sukovo Liberec</t>
  </si>
  <si>
    <t>KSO:</t>
  </si>
  <si>
    <t>CC-CZ:</t>
  </si>
  <si>
    <t>Místo:</t>
  </si>
  <si>
    <t xml:space="preserve"> </t>
  </si>
  <si>
    <t>Datum:</t>
  </si>
  <si>
    <t>25. 7. 2019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</si>
  <si>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</si>
  <si>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</si>
  <si>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</si>
  <si>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</si>
  <si>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</si>
  <si>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</si>
  <si>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</si>
  <si>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</si>
  <si>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</si>
  <si>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</si>
  <si>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</si>
  <si>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</si>
  <si>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</si>
  <si>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</si>
  <si>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</si>
  <si>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</si>
  <si>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</si>
  <si>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</si>
  <si>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</si>
  <si>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</si>
  <si>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</si>
  <si>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</si>
  <si>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</si>
  <si>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</si>
  <si>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</si>
  <si>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</si>
  <si>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</si>
  <si>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</si>
  <si>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</si>
  <si>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</si>
  <si>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</si>
  <si>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</si>
  <si>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</si>
  <si>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</si>
  <si>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</si>
  <si>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</si>
  <si>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</si>
  <si>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</si>
  <si>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</si>
  <si>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</si>
  <si>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</si>
  <si>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</si>
  <si>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</si>
  <si>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</si>
  <si>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</si>
  <si>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</si>
  <si>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</si>
  <si>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</si>
  <si>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</si>
  <si>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</si>
  <si>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</si>
  <si>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</si>
  <si>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</si>
  <si>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</si>
  <si>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19047-II</t>
  </si>
  <si>
    <t>19047-II - Podzemní kontejnery nám. Českých bratří</t>
  </si>
  <si>
    <t>STA</t>
  </si>
  <si>
    <t>1</t>
  </si>
  <si>
    <t>{696766de-02e2-4f64-8c15-5a7559fd2269}</t>
  </si>
  <si>
    <t>2</t>
  </si>
  <si>
    <t>KRYCÍ LIST SOUPISU PRACÍ</t>
  </si>
  <si>
    <t>Objekt:</t>
  </si>
  <si>
    <t>19047-II - 19047-II - Podzemní kontejnery nám. Českých bratří</t>
  </si>
  <si>
    <t>Liberec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</si>
  <si>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</si>
  <si>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</si>
  <si>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</si>
  <si>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</si>
  <si>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</si>
  <si>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</si>
  <si>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</si>
  <si>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</si>
  <si>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</si>
  <si>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</si>
  <si>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</si>
  <si>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</si>
  <si>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</si>
  <si>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</si>
  <si>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</si>
  <si>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</si>
  <si>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</si>
  <si>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</si>
  <si>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</si>
  <si>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</si>
  <si>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</si>
  <si>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</si>
  <si>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</si>
  <si>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</si>
  <si>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</si>
  <si>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</si>
  <si>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</si>
  <si>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</si>
  <si>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</si>
  <si>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</si>
  <si>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</si>
  <si>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</si>
  <si>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</si>
  <si>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</si>
  <si>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</si>
  <si>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</si>
  <si>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</si>
  <si>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</si>
  <si>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400 mm strojně pl do 50 m2</t>
  </si>
  <si>
    <t>m2</t>
  </si>
  <si>
    <t>4</t>
  </si>
  <si>
    <t>-759584739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</si>
  <si>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</si>
  <si>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</si>
  <si>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113107342</t>
  </si>
  <si>
    <t>Odstranění podkladu živičného tl 100 mm strojně pl do 50 m2</t>
  </si>
  <si>
    <t>-919374647</t>
  </si>
  <si>
    <t>Odstranění podkladů nebo krytů strojně plochy jednotlivě do 50 m2 s přemístěním hmot na skládku na vzdálenost do 3 m nebo s naložením na dopravní prostředek živičných, o tl. vrstvy přes 50 do 100 mm</t>
  </si>
  <si>
    <t>3</t>
  </si>
  <si>
    <t>113202111</t>
  </si>
  <si>
    <t>Vytrhání obrub krajníků obrubníků stojatých</t>
  </si>
  <si>
    <t>m</t>
  </si>
  <si>
    <t>323606533</t>
  </si>
  <si>
    <t xml:space="preserve">Vytrhání obrub  s vybouráním lože, s přemístěním hmot na skládku na vzdálenost do 3 m nebo s naložením na dopravní prostředek z krajníků nebo obrubníků stojatých</t>
  </si>
  <si>
    <t>120001101</t>
  </si>
  <si>
    <t>Příplatek za ztížení odkopávky nebo prokopávky v blízkosti inženýrských sítí</t>
  </si>
  <si>
    <t>m3</t>
  </si>
  <si>
    <t>-745155319</t>
  </si>
  <si>
    <t xml:space="preserve">Příplatek k cenám vykopávek za ztížení vykopávky  v blízkosti inženýrských sítí nebo výbušnin v horninách jakékoliv třídy</t>
  </si>
  <si>
    <t>5</t>
  </si>
  <si>
    <t>131201201</t>
  </si>
  <si>
    <t>Hloubení jam zapažených v hornině tř. 3 objemu do 100 m3</t>
  </si>
  <si>
    <t>2092243485</t>
  </si>
  <si>
    <t xml:space="preserve">Hloubení zapažených jam a zářezů  s urovnáním dna do předepsaného profilu a spádu v hornině tř. 3 do 100 m3</t>
  </si>
  <si>
    <t>6</t>
  </si>
  <si>
    <t>131201209</t>
  </si>
  <si>
    <t>Příplatek za lepivost u hloubení jam zapažených v hornině tř. 3</t>
  </si>
  <si>
    <t>-832700315</t>
  </si>
  <si>
    <t xml:space="preserve">Hloubení zapažených jam a zářezů  s urovnáním dna do předepsaného profilu a spádu Příplatek k cenám za lepivost horniny tř. 3</t>
  </si>
  <si>
    <t>7</t>
  </si>
  <si>
    <t>151711111</t>
  </si>
  <si>
    <t>Osazení zápor ocelových dl do 8 m</t>
  </si>
  <si>
    <t>-247868885</t>
  </si>
  <si>
    <t xml:space="preserve">Osazení ocelových zápor pro pažení hloubených vykopávek  do předem provedených vrtů se zabetonováním spodního konce, s příp. nutným obsypem zápory pískem délky od 0 do 8 m</t>
  </si>
  <si>
    <t>VV</t>
  </si>
  <si>
    <t>3,5*12</t>
  </si>
  <si>
    <t>Mezisoučet</t>
  </si>
  <si>
    <t>8</t>
  </si>
  <si>
    <t>M</t>
  </si>
  <si>
    <t>13010974</t>
  </si>
  <si>
    <t>ocel profilová HE-B 140 jakost 11 375</t>
  </si>
  <si>
    <t>t</t>
  </si>
  <si>
    <t>-346634008</t>
  </si>
  <si>
    <t>16*3,5*0,0204</t>
  </si>
  <si>
    <t>9</t>
  </si>
  <si>
    <t>161101101</t>
  </si>
  <si>
    <t>Svislé přemístění výkopku z horniny tř. 1 až 4 hl výkopu do 2,5 m</t>
  </si>
  <si>
    <t>-1487087767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</si>
  <si>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</si>
  <si>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10</t>
  </si>
  <si>
    <t>162701105</t>
  </si>
  <si>
    <t xml:space="preserve">Vodorovné přemístění do 10000 m výkopku/sypaniny z horniny tř. 1 až 4  - RESPEKTIVĚ SKLÁDKU ZHOTOVITELE</t>
  </si>
  <si>
    <t>-191087589</t>
  </si>
  <si>
    <t xml:space="preserve">Vodorovné přemístění výkopku nebo sypaniny po suchu  na obvyklém dopravním prostředku, bez naložení výkopku, avšak se složením bez rozhrnutí z horniny tř. 1 až 4 na vzdálenost přes 9 000 do 10 000 m - RESPEKTIVĚ SKLÁDKU ZHOTOVITELE</t>
  </si>
  <si>
    <t>109,18</t>
  </si>
  <si>
    <t>11</t>
  </si>
  <si>
    <t>171201201</t>
  </si>
  <si>
    <t>Uložení sypaniny na skládky</t>
  </si>
  <si>
    <t>2045397283</t>
  </si>
  <si>
    <t xml:space="preserve">Uložení sypaniny  na skládky</t>
  </si>
  <si>
    <t>12</t>
  </si>
  <si>
    <t>171201211</t>
  </si>
  <si>
    <t>Poplatek za uložení stavebního odpadu - zeminy a kameniva na skládce</t>
  </si>
  <si>
    <t>-1364929720</t>
  </si>
  <si>
    <t>Poplatek za uložení stavebního odpadu na skládce (skládkovné) zeminy a kameniva zatříděného do Katalogu odpadů pod kódem 170 504</t>
  </si>
  <si>
    <t>109,18*1,65</t>
  </si>
  <si>
    <t>13</t>
  </si>
  <si>
    <t>174101101</t>
  </si>
  <si>
    <t>Zásyp jam, šachet rýh nebo kolem objektů sypaninou se zhutněním</t>
  </si>
  <si>
    <t>111931305</t>
  </si>
  <si>
    <t xml:space="preserve">Zásyp sypaninou z jakékoliv horniny  s uložením výkopku ve vrstvách se zhutněním jam, šachet, rýh nebo kolem objektů v těchto vykopávkách</t>
  </si>
  <si>
    <t>14</t>
  </si>
  <si>
    <t>58344199</t>
  </si>
  <si>
    <t>štěrkodrť frakce 0-63</t>
  </si>
  <si>
    <t>-1776221328</t>
  </si>
  <si>
    <t>56,000*1,75</t>
  </si>
  <si>
    <t>181301101</t>
  </si>
  <si>
    <t>Rozprostření ornice tl vrstvy do 100 mm pl do 500 m2 v rovině nebo ve svahu do 1:5 vč. dodání a dovozu ornice</t>
  </si>
  <si>
    <t>776898037</t>
  </si>
  <si>
    <t>Rozprostření a urovnání ornice v rovině nebo ve svahu sklonu do 1:5 při souvislé ploše do 500 m2, tl. vrstvy do 100 mm vč. dodání a dovozu ornice</t>
  </si>
  <si>
    <t>16</t>
  </si>
  <si>
    <t>181411131</t>
  </si>
  <si>
    <t>Založení parkového trávníku výsevem plochy do 1000 m2 v rovině a ve svahu do 1:5</t>
  </si>
  <si>
    <t>-1400847367</t>
  </si>
  <si>
    <t>Založení trávníku na půdě předem připravené plochy do 1000 m2 výsevem včetně utažení parkového v rovině nebo na svahu do 1:5</t>
  </si>
  <si>
    <t>17</t>
  </si>
  <si>
    <t>00572410</t>
  </si>
  <si>
    <t>osivo směs travní parková</t>
  </si>
  <si>
    <t>kg</t>
  </si>
  <si>
    <t>1707705787</t>
  </si>
  <si>
    <t>16,4*0,015 'Přepočtené koeficientem množství</t>
  </si>
  <si>
    <t>18</t>
  </si>
  <si>
    <t>181951101</t>
  </si>
  <si>
    <t>Úprava pláně v hornině tř. 1 až 4 bez zhutnění</t>
  </si>
  <si>
    <t>120053981</t>
  </si>
  <si>
    <t xml:space="preserve">Úprava pláně vyrovnáním výškových rozdílů  v hornině tř. 1 až 4 bez zhutnění</t>
  </si>
  <si>
    <t>19</t>
  </si>
  <si>
    <t>181951102</t>
  </si>
  <si>
    <t>Úprava pláně v hornině tř. 1 až 4 se zhutněním</t>
  </si>
  <si>
    <t>-2147346533</t>
  </si>
  <si>
    <t xml:space="preserve">Úprava pláně vyrovnáním výškových rozdílů  v hornině tř. 1 až 4 se zhutněním</t>
  </si>
  <si>
    <t>2,6*8,75</t>
  </si>
  <si>
    <t>20</t>
  </si>
  <si>
    <t>184802111</t>
  </si>
  <si>
    <t>Chemické odplevelení před založením kultury nad 20 m2 postřikem na široko v rovině a svahu do 1:5</t>
  </si>
  <si>
    <t>-800424526</t>
  </si>
  <si>
    <t xml:space="preserve">Chemické odplevelení půdy před založením kultury, trávníku nebo zpevněných ploch  o výměře jednotlivě přes 20 m2 v rovině nebo na svahu do 1:5 postřikem na široko</t>
  </si>
  <si>
    <t>184813211</t>
  </si>
  <si>
    <t>Ochranné oplocení kořenové zóny stromu v rovině nebo na svahu do 1:5, výšky do 1500 mm</t>
  </si>
  <si>
    <t>-450655564</t>
  </si>
  <si>
    <t>22</t>
  </si>
  <si>
    <t>R-1-A.00-1001</t>
  </si>
  <si>
    <t>Zabetonování kořenů zápor betonem tř.20/25</t>
  </si>
  <si>
    <t>-1804238417</t>
  </si>
  <si>
    <t>12,000*3,14*0,05*0,05*1,2</t>
  </si>
  <si>
    <t>23</t>
  </si>
  <si>
    <t>R-1-A.00-1002</t>
  </si>
  <si>
    <t>Zřízení pažení do ocelových zápor hl. výkopu do 4,00m</t>
  </si>
  <si>
    <t>-262898538</t>
  </si>
  <si>
    <t>2*(12,6+4)</t>
  </si>
  <si>
    <t>24</t>
  </si>
  <si>
    <t>M--A.00-1002</t>
  </si>
  <si>
    <t>řezivo stavební fošny tl.60mm "fošny pro pažiny"</t>
  </si>
  <si>
    <t>-2030745466</t>
  </si>
  <si>
    <t>25</t>
  </si>
  <si>
    <t>R-1-A.00-2001</t>
  </si>
  <si>
    <t>Uřezání ocel.zápor</t>
  </si>
  <si>
    <t>kpl</t>
  </si>
  <si>
    <t>358659187</t>
  </si>
  <si>
    <t>26</t>
  </si>
  <si>
    <t>R-2-A.00-2001</t>
  </si>
  <si>
    <t xml:space="preserve">Ochrana stromu průměru do 1000 mm dle ČSN 839061 (bandáž+fošny do v.2,00m, vyvázání větví, ochrana kořenů, ruční výkop 1 x 3 x 3 m, vč. následného odstranění  ochrany</t>
  </si>
  <si>
    <t>-1143995805</t>
  </si>
  <si>
    <t xml:space="preserve">Ochrana stromu průměru  do 1000 mm dle ČSN 839061 (bandáž+fošny do v. 2,00m, vyvýzání větví, ochrana kořenů, ruční výkop 1 x 3 x 3 m, vč. následného odstranění  ochrany</t>
  </si>
  <si>
    <t>Zakládání</t>
  </si>
  <si>
    <t>28</t>
  </si>
  <si>
    <t>224311114</t>
  </si>
  <si>
    <t>Vrty maloprofilové D do 156 mm úklon do 45° hl do 25 m hor. III a IV</t>
  </si>
  <si>
    <t>429970766</t>
  </si>
  <si>
    <t>Maloprofilové vrty průběžným sacím vrtáním průměru přes 93 do 156 mm do úklonu 45° v hl 0 až 25 m v hornině tř. III a IV</t>
  </si>
  <si>
    <t>12*3,5</t>
  </si>
  <si>
    <t>29</t>
  </si>
  <si>
    <t>273321411</t>
  </si>
  <si>
    <t>Základové desky ze ŽB bez zvýšených nároků na prostředí tř. C 20/25</t>
  </si>
  <si>
    <t>-44689850</t>
  </si>
  <si>
    <t>Základy z betonu železového (bez výztuže) desky z betonu bez zvýšených nároků na prostředí tř. C 20/25 FX2</t>
  </si>
  <si>
    <t>3,967</t>
  </si>
  <si>
    <t>30</t>
  </si>
  <si>
    <t>273362021</t>
  </si>
  <si>
    <t>Výztuž základových desek svařovanými sítěmi Kari</t>
  </si>
  <si>
    <t>864101502</t>
  </si>
  <si>
    <t>Výztuž základů desek ze svařovaných sítí z drátů typu KARI</t>
  </si>
  <si>
    <t>11*2,3*0,00303*1,1</t>
  </si>
  <si>
    <t>Svislé a kompletní konstrukce</t>
  </si>
  <si>
    <t>31</t>
  </si>
  <si>
    <t>312311811</t>
  </si>
  <si>
    <t>Výplňová zeď z betonu prostého tř. C 12/15</t>
  </si>
  <si>
    <t>-1895651411</t>
  </si>
  <si>
    <t>Nadzákladové zdi z betonu prostého výplňové bez zvláštních nároků na vliv prostředí tř. C 12/15</t>
  </si>
  <si>
    <t>Komunikace pozemní</t>
  </si>
  <si>
    <t>32</t>
  </si>
  <si>
    <t>564851111</t>
  </si>
  <si>
    <t>Podklad ze štěrkodrtě ŠD tl 150 mm</t>
  </si>
  <si>
    <t>-1362501036</t>
  </si>
  <si>
    <t xml:space="preserve">Podklad ze štěrkodrti ŠD  s rozprostřením a zhutněním, po zhutnění tl. 150 mm</t>
  </si>
  <si>
    <t>33</t>
  </si>
  <si>
    <t>564851111-1</t>
  </si>
  <si>
    <t>Podklad ze štěrkodrtě ŠD tl 150 mm - chodník</t>
  </si>
  <si>
    <t>200832044</t>
  </si>
  <si>
    <t xml:space="preserve">Podklad ze štěrkodrti ŠD  s rozprostřením a zhutněním, po zhutnění tl. 150 mm - chodník</t>
  </si>
  <si>
    <t>34</t>
  </si>
  <si>
    <t>577143111</t>
  </si>
  <si>
    <t>Asfaltový beton vrstva obrusná ACO 8 (ABJ) tl 50 mm š do 3 m z nemodifikovaného asfaltu</t>
  </si>
  <si>
    <t>548797047</t>
  </si>
  <si>
    <t xml:space="preserve">Asfaltový beton vrstva obrusná ACO 8 (ABJ)  s rozprostřením a se zhutněním z nemodifikovaného asfaltu v pruhu šířky do 3 m, po zhutnění tl. 50 mm</t>
  </si>
  <si>
    <t>35</t>
  </si>
  <si>
    <t>577145112</t>
  </si>
  <si>
    <t>Asfaltový beton vrstva ložní ACL 16 (ABH) tl 50 mm š do 3 m z nemodifikovaného asfaltu</t>
  </si>
  <si>
    <t>-2083118248</t>
  </si>
  <si>
    <t xml:space="preserve">Asfaltový beton vrstva ložní ACL 16 (ABH)  s rozprostřením a zhutněním z nemodifikovaného asfaltu v pruhu šířky do 3 m, po zhutnění tl. 50 mm</t>
  </si>
  <si>
    <t>36</t>
  </si>
  <si>
    <t>591411111</t>
  </si>
  <si>
    <t>Kladení dlažby z mozaiky jednobarevné komunikací pro pěší lože z kameniva</t>
  </si>
  <si>
    <t>776591400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</si>
  <si>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</si>
  <si>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37</t>
  </si>
  <si>
    <t>58380013</t>
  </si>
  <si>
    <t>mozaika dlažební, žula 4/6 cm 1,tř.</t>
  </si>
  <si>
    <t>-414420584</t>
  </si>
  <si>
    <t>38</t>
  </si>
  <si>
    <t>591441111</t>
  </si>
  <si>
    <t>Kladení dlažby z mozaiky jednobarevné komunikací pro pěší lože z MC</t>
  </si>
  <si>
    <t>-1243304921</t>
  </si>
  <si>
    <t xml:space="preserve">Kladení dlažby z mozaiky komunikací pro pěší  s vyplněním spár, s dvojím beraněním a se smetením přebytečného materiálu na vzdálenost do 3 m jednobarevné, s ložem tl. do 40 mm z cementové malty</t>
  </si>
  <si>
    <t>39</t>
  </si>
  <si>
    <t>58380010</t>
  </si>
  <si>
    <t>mozaika dlažební žula 4/6cm šedá</t>
  </si>
  <si>
    <t>-434275305</t>
  </si>
  <si>
    <t>Ostatní konstrukce a práce, bourání</t>
  </si>
  <si>
    <t>40</t>
  </si>
  <si>
    <t>916241213</t>
  </si>
  <si>
    <t>Osazení obrubníku kamenného stojatého s boční opěrou do lože z betonu prostého</t>
  </si>
  <si>
    <t>-532584431</t>
  </si>
  <si>
    <t>Osazení obrubníku kamenného se zřízením lože, s vyplněním a zatřením spár cementovou maltou stojatého s boční opěrou z betonu prostého, do lože z betonu prostého</t>
  </si>
  <si>
    <t>35,8</t>
  </si>
  <si>
    <t>Mezisoučet osazení zdemontovaných</t>
  </si>
  <si>
    <t>Součet</t>
  </si>
  <si>
    <t>41</t>
  </si>
  <si>
    <t>58380007</t>
  </si>
  <si>
    <t>obrubník kamenný přímý, žula, 15x25</t>
  </si>
  <si>
    <t>1654860472</t>
  </si>
  <si>
    <t>42</t>
  </si>
  <si>
    <t>919731122</t>
  </si>
  <si>
    <t>Zarovnání styčné plochy podkladu nebo krytu živičného tl do 100 mm</t>
  </si>
  <si>
    <t>1561992813</t>
  </si>
  <si>
    <t xml:space="preserve">Zarovnání styčné plochy podkladu nebo krytu podél vybourané části komunikace nebo zpevněné plochy  živičné tl. přes 50 do 100 mm</t>
  </si>
  <si>
    <t>43</t>
  </si>
  <si>
    <t>919732211</t>
  </si>
  <si>
    <t>Styčná spára napojení nového živičného povrchu na stávající za tepla š 15 mm hl 25 mm s prořezáním</t>
  </si>
  <si>
    <t>257131961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</si>
  <si>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</si>
  <si>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44</t>
  </si>
  <si>
    <t>919735112</t>
  </si>
  <si>
    <t>Řezání stávajícího živičného krytu hl do 100 mm</t>
  </si>
  <si>
    <t>1432140216</t>
  </si>
  <si>
    <t xml:space="preserve">Řezání stávajícího živičného krytu nebo podkladu  hloubky přes 50 do 100 mm</t>
  </si>
  <si>
    <t>997</t>
  </si>
  <si>
    <t>Přesun sutě</t>
  </si>
  <si>
    <t>46</t>
  </si>
  <si>
    <t>997013501</t>
  </si>
  <si>
    <t>Odvoz suti a vybouraných hmot na skládku nebo meziskládku do 1 km se složením</t>
  </si>
  <si>
    <t>-39809549</t>
  </si>
  <si>
    <t xml:space="preserve">Odvoz suti a vybouraných hmot na skládku nebo meziskládku  se složením, na vzdálenost do 1 km</t>
  </si>
  <si>
    <t>47</t>
  </si>
  <si>
    <t>997013509</t>
  </si>
  <si>
    <t>Příplatek k odvozu suti a vybouraných hmot na skládku ZKD 1 km přes 1 km - RESP.SKLÁDKU ZHOTOVITELE</t>
  </si>
  <si>
    <t>1857060607</t>
  </si>
  <si>
    <t xml:space="preserve">Odvoz suti a vybouraných hmot na skládku nebo meziskládku  se složením, na vzdálenost Příplatek k ceně za každý další i započatý 1 km přes 1 km - RESP.SKLÁDKU ZHOTOVITELE</t>
  </si>
  <si>
    <t>11,67*10</t>
  </si>
  <si>
    <t>48</t>
  </si>
  <si>
    <t>997013801</t>
  </si>
  <si>
    <t>Poplatek za uložení na skládce (skládkovné) stavebního odpadu betonového kód odpadu 170 101</t>
  </si>
  <si>
    <t>-1483963198</t>
  </si>
  <si>
    <t>Poplatek za uložení stavebního odpadu na skládce (skládkovné) z prostého betonu zatříděného do Katalogu odpadů pod kódem 170 101</t>
  </si>
  <si>
    <t>49</t>
  </si>
  <si>
    <t>997223845</t>
  </si>
  <si>
    <t>Poplatek za uložení na skládce (skládkovné) odpadu asfaltového bez dehtu kód odpadu 170 302</t>
  </si>
  <si>
    <t>-1697528271</t>
  </si>
  <si>
    <t>Poplatek za uložení stavebního odpadu na skládce (skládkovné) asfaltového bez obsahu dehtu zatříděného do Katalogu odpadů pod kódem 170 302</t>
  </si>
  <si>
    <t>50</t>
  </si>
  <si>
    <t>997223855</t>
  </si>
  <si>
    <t>Poplatek za uložení na skládce (skládkovné) zeminy a kameniva kód odpadu 170 504</t>
  </si>
  <si>
    <t>-227655478</t>
  </si>
  <si>
    <t>998</t>
  </si>
  <si>
    <t>Přesun hmot</t>
  </si>
  <si>
    <t>51</t>
  </si>
  <si>
    <t>998223011</t>
  </si>
  <si>
    <t>Přesun hmot pro pozemní komunikace s krytem dlážděným</t>
  </si>
  <si>
    <t>-1107277587</t>
  </si>
  <si>
    <t xml:space="preserve">Přesun hmot pro pozemní komunikace s krytem dlážděným  dopravní vzdálenost do 200 m jakékoliv délky objektu</t>
  </si>
  <si>
    <t>N00</t>
  </si>
  <si>
    <t>Nepojmenované práce</t>
  </si>
  <si>
    <t>N01</t>
  </si>
  <si>
    <t>Nepojmenovaný díl</t>
  </si>
  <si>
    <t>52</t>
  </si>
  <si>
    <t>013294001</t>
  </si>
  <si>
    <t>Vytyčení podzemních sítí a zařízení</t>
  </si>
  <si>
    <t>Kč</t>
  </si>
  <si>
    <t>1024</t>
  </si>
  <si>
    <t>832131941</t>
  </si>
  <si>
    <t>53</t>
  </si>
  <si>
    <t>039002001</t>
  </si>
  <si>
    <t>Zvláštní užívání komunikace</t>
  </si>
  <si>
    <t>1350172853</t>
  </si>
  <si>
    <t>VRN</t>
  </si>
  <si>
    <t>Vedlejší rozpočtové náklady</t>
  </si>
  <si>
    <t>VRN1</t>
  </si>
  <si>
    <t>Průzkumné, geodetické a projektové práce</t>
  </si>
  <si>
    <t>54</t>
  </si>
  <si>
    <t>012002000</t>
  </si>
  <si>
    <t>Geodetické práce</t>
  </si>
  <si>
    <t>62401222</t>
  </si>
  <si>
    <t>55</t>
  </si>
  <si>
    <t>012303000</t>
  </si>
  <si>
    <t>Geodetické práce po výstavbě</t>
  </si>
  <si>
    <t>32345568</t>
  </si>
  <si>
    <t>56</t>
  </si>
  <si>
    <t>013254000</t>
  </si>
  <si>
    <t xml:space="preserve">Dokumentace skutečného provedení stavby </t>
  </si>
  <si>
    <t>-1327567493</t>
  </si>
  <si>
    <t>Dokumentace skutečného provedení stavby</t>
  </si>
  <si>
    <t>VRN3</t>
  </si>
  <si>
    <t>Zařízení staveniště</t>
  </si>
  <si>
    <t>57</t>
  </si>
  <si>
    <t>030001000</t>
  </si>
  <si>
    <t>1134182723</t>
  </si>
  <si>
    <t>58</t>
  </si>
  <si>
    <t>034002000</t>
  </si>
  <si>
    <t>Zabezpečení staveniště</t>
  </si>
  <si>
    <t>-1975573350</t>
  </si>
  <si>
    <t>59</t>
  </si>
  <si>
    <t>034103000</t>
  </si>
  <si>
    <t>Oplocení staveniště</t>
  </si>
  <si>
    <t>-2048938753</t>
  </si>
  <si>
    <t>VRN7</t>
  </si>
  <si>
    <t>Provozní vlivy</t>
  </si>
  <si>
    <t>60</t>
  </si>
  <si>
    <t>072002000</t>
  </si>
  <si>
    <t>Silniční provoz</t>
  </si>
  <si>
    <t>187365835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</si>
</sst>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19047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19047-Umístění podzemních kontejnerů nám.Čes.btří, nám. Sukovo Liberec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25. 7. 2019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'19047-II - 19047-II - Pod...'!J30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'19047-II - 19047-II - Pod...'!P130</f>
        <v>0</v>
      </c>
      <c r="AV95" s="128">
        <f>'19047-II - 19047-II - Pod...'!J33</f>
        <v>0</v>
      </c>
      <c r="AW95" s="128">
        <f>'19047-II - 19047-II - Pod...'!J34</f>
        <v>0</v>
      </c>
      <c r="AX95" s="128">
        <f>'19047-II - 19047-II - Pod...'!J35</f>
        <v>0</v>
      </c>
      <c r="AY95" s="128">
        <f>'19047-II - 19047-II - Pod...'!J36</f>
        <v>0</v>
      </c>
      <c r="AZ95" s="128">
        <f>'19047-II - 19047-II - Pod...'!F33</f>
        <v>0</v>
      </c>
      <c r="BA95" s="128">
        <f>'19047-II - 19047-II - Pod...'!F34</f>
        <v>0</v>
      </c>
      <c r="BB95" s="128">
        <f>'19047-II - 19047-II - Pod...'!F35</f>
        <v>0</v>
      </c>
      <c r="BC95" s="128">
        <f>'19047-II - 19047-II - Pod...'!F36</f>
        <v>0</v>
      </c>
      <c r="BD95" s="130">
        <f>'19047-II - 19047-II - Pod...'!F37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/xGfMiDNyI0VqMZ7aw+CO7kDvaI4Dolz/UQ+mM5KEzU++vT7hKarTz1ApI1ylNii1gMbLfgbTQgTtyvr/mmfAw==" hashValue="SP7tFXHpAnDZq/5fTfJOcLzU9bhfek8REUsJ5iBmKr+/Oa23M46COckGyhJjk9/PDegVjlqAKNC4OU/d9Oztf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047-II - 19047-II - P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19047-Umístění podzemních kontejnerů nám.Čes.btří, nám. Sukovo Liberec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87</v>
      </c>
      <c r="G12" s="38"/>
      <c r="H12" s="38"/>
      <c r="I12" s="136" t="s">
        <v>22</v>
      </c>
      <c r="J12" s="140" t="str">
        <f>'Rekapitulace stavby'!AN8</f>
        <v>25. 7. 2019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ROUND((SUM(BE130:BE284)),  2)</f>
        <v>0</v>
      </c>
      <c r="G33" s="38"/>
      <c r="H33" s="38"/>
      <c r="I33" s="151">
        <v>0.20999999999999999</v>
      </c>
      <c r="J33" s="150">
        <f>ROUND(((SUM(BE130:BE284))*I33),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ROUND((SUM(BF130:BF284)),  2)</f>
        <v>0</v>
      </c>
      <c r="G34" s="38"/>
      <c r="H34" s="38"/>
      <c r="I34" s="151">
        <v>0.14999999999999999</v>
      </c>
      <c r="J34" s="150">
        <f>ROUND(((SUM(BF130:BF284))*I34),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ROUND((SUM(BG130:BG284)),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ROUND((SUM(BH130:BH284)),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ROUND((SUM(BI130:BI284)),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19047-Umístění podzemních kontejnerů nám.Čes.btří, nám. Sukovo Liberec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19047-II - 19047-II - Podzemní kontejnery nám. Českých bratří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Liberec</v>
      </c>
      <c r="G89" s="40"/>
      <c r="H89" s="40"/>
      <c r="I89" s="32" t="s">
        <v>22</v>
      </c>
      <c r="J89" s="79" t="str">
        <f>IF(J12="","",J12)</f>
        <v>25. 7. 2019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J198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J209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J212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J230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99</v>
      </c>
      <c r="E103" s="184"/>
      <c r="F103" s="184"/>
      <c r="G103" s="184"/>
      <c r="H103" s="184"/>
      <c r="I103" s="184"/>
      <c r="J103" s="185">
        <f>J246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J258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101</v>
      </c>
      <c r="E105" s="178"/>
      <c r="F105" s="178"/>
      <c r="G105" s="178"/>
      <c r="H105" s="178"/>
      <c r="I105" s="178"/>
      <c r="J105" s="179">
        <f>J261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102</v>
      </c>
      <c r="E106" s="184"/>
      <c r="F106" s="184"/>
      <c r="G106" s="184"/>
      <c r="H106" s="184"/>
      <c r="I106" s="184"/>
      <c r="J106" s="185">
        <f>J262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103</v>
      </c>
      <c r="E107" s="178"/>
      <c r="F107" s="178"/>
      <c r="G107" s="178"/>
      <c r="H107" s="178"/>
      <c r="I107" s="178"/>
      <c r="J107" s="179">
        <f>J267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104</v>
      </c>
      <c r="E108" s="184"/>
      <c r="F108" s="184"/>
      <c r="G108" s="184"/>
      <c r="H108" s="184"/>
      <c r="I108" s="184"/>
      <c r="J108" s="185">
        <f>J268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105</v>
      </c>
      <c r="E109" s="184"/>
      <c r="F109" s="184"/>
      <c r="G109" s="184"/>
      <c r="H109" s="184"/>
      <c r="I109" s="184"/>
      <c r="J109" s="185">
        <f>J275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106</v>
      </c>
      <c r="E110" s="184"/>
      <c r="F110" s="184"/>
      <c r="G110" s="184"/>
      <c r="H110" s="184"/>
      <c r="I110" s="184"/>
      <c r="J110" s="185">
        <f>J282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0" t="str">
        <f>E7</f>
        <v>19047-Umístění podzemních kontejnerů nám.Čes.btří, nám. Sukovo Liberec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E9</f>
        <v>19047-II - 19047-II - Podzemní kontejnery nám. Českých bratří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Liberec</v>
      </c>
      <c r="G124" s="40"/>
      <c r="H124" s="40"/>
      <c r="I124" s="32" t="s">
        <v>22</v>
      </c>
      <c r="J124" s="79" t="str">
        <f>IF(J12="","",J12)</f>
        <v>25. 7. 2019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108</v>
      </c>
      <c r="D129" s="190" t="s">
        <v>58</v>
      </c>
      <c r="E129" s="190" t="s">
        <v>54</v>
      </c>
      <c r="F129" s="190" t="s">
        <v>55</v>
      </c>
      <c r="G129" s="190" t="s">
        <v>109</v>
      </c>
      <c r="H129" s="190" t="s">
        <v>110</v>
      </c>
      <c r="I129" s="190" t="s">
        <v>111</v>
      </c>
      <c r="J129" s="191" t="s">
        <v>90</v>
      </c>
      <c r="K129" s="192" t="s">
        <v>112</v>
      </c>
      <c r="L129" s="193"/>
      <c r="M129" s="100" t="s">
        <v>1</v>
      </c>
      <c r="N129" s="101" t="s">
        <v>37</v>
      </c>
      <c r="O129" s="101" t="s">
        <v>113</v>
      </c>
      <c r="P129" s="101" t="s">
        <v>114</v>
      </c>
      <c r="Q129" s="101" t="s">
        <v>115</v>
      </c>
      <c r="R129" s="101" t="s">
        <v>116</v>
      </c>
      <c r="S129" s="101" t="s">
        <v>117</v>
      </c>
      <c r="T129" s="102" t="s">
        <v>118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119</v>
      </c>
      <c r="D130" s="40"/>
      <c r="E130" s="40"/>
      <c r="F130" s="40"/>
      <c r="G130" s="40"/>
      <c r="H130" s="40"/>
      <c r="I130" s="40"/>
      <c r="J130" s="194">
        <f>BK130</f>
        <v>0</v>
      </c>
      <c r="K130" s="40"/>
      <c r="L130" s="44"/>
      <c r="M130" s="103"/>
      <c r="N130" s="195"/>
      <c r="O130" s="104"/>
      <c r="P130" s="196">
        <f>P131+P261+P267</f>
        <v>0</v>
      </c>
      <c r="Q130" s="104"/>
      <c r="R130" s="196">
        <f>R131+R261+R267</f>
        <v>135.16173623</v>
      </c>
      <c r="S130" s="104"/>
      <c r="T130" s="197">
        <f>T131+T261+T267</f>
        <v>11.67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92</v>
      </c>
      <c r="BK130" s="198">
        <f>BK131+BK261+BK267</f>
        <v>0</v>
      </c>
    </row>
    <row r="131" s="12" customFormat="1" ht="25.92" customHeight="1">
      <c r="A131" s="12"/>
      <c r="B131" s="199"/>
      <c r="C131" s="200"/>
      <c r="D131" s="201" t="s">
        <v>72</v>
      </c>
      <c r="E131" s="202" t="s">
        <v>120</v>
      </c>
      <c r="F131" s="202" t="s">
        <v>121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P132+P198+P209+P212+P230+P246+P258</f>
        <v>0</v>
      </c>
      <c r="Q131" s="207"/>
      <c r="R131" s="208">
        <f>R132+R198+R209+R212+R230+R246+R258</f>
        <v>135.16173623</v>
      </c>
      <c r="S131" s="207"/>
      <c r="T131" s="209">
        <f>T132+T198+T209+T212+T230+T246+T258</f>
        <v>11.67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81</v>
      </c>
      <c r="AT131" s="211" t="s">
        <v>72</v>
      </c>
      <c r="AU131" s="211" t="s">
        <v>73</v>
      </c>
      <c r="AY131" s="210" t="s">
        <v>122</v>
      </c>
      <c r="BK131" s="212">
        <f>BK132+BK198+BK209+BK212+BK230+BK246+BK258</f>
        <v>0</v>
      </c>
    </row>
    <row r="132" s="12" customFormat="1" ht="22.8" customHeight="1">
      <c r="A132" s="12"/>
      <c r="B132" s="199"/>
      <c r="C132" s="200"/>
      <c r="D132" s="201" t="s">
        <v>72</v>
      </c>
      <c r="E132" s="213" t="s">
        <v>81</v>
      </c>
      <c r="F132" s="213" t="s">
        <v>123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SUM(P133:P197)</f>
        <v>0</v>
      </c>
      <c r="Q132" s="207"/>
      <c r="R132" s="208">
        <f>SUM(R133:R197)</f>
        <v>99.315926000000005</v>
      </c>
      <c r="S132" s="207"/>
      <c r="T132" s="209">
        <f>SUM(T133:T197)</f>
        <v>11.67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72</v>
      </c>
      <c r="AU132" s="211" t="s">
        <v>81</v>
      </c>
      <c r="AY132" s="210" t="s">
        <v>122</v>
      </c>
      <c r="BK132" s="212">
        <f>SUM(BK133:BK197)</f>
        <v>0</v>
      </c>
    </row>
    <row r="133" s="2" customFormat="1" ht="21.75" customHeight="1">
      <c r="A133" s="38"/>
      <c r="B133" s="39"/>
      <c r="C133" s="215" t="s">
        <v>81</v>
      </c>
      <c r="D133" s="215" t="s">
        <v>124</v>
      </c>
      <c r="E133" s="216" t="s">
        <v>125</v>
      </c>
      <c r="F133" s="217" t="s">
        <v>126</v>
      </c>
      <c r="G133" s="218" t="s">
        <v>127</v>
      </c>
      <c r="H133" s="219">
        <v>11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0.57999999999999996</v>
      </c>
      <c r="T133" s="226">
        <f>S133*H133</f>
        <v>6.3799999999999999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128</v>
      </c>
      <c r="AT133" s="227" t="s">
        <v>124</v>
      </c>
      <c r="AU133" s="227" t="s">
        <v>83</v>
      </c>
      <c r="AY133" s="17" t="s">
        <v>122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128</v>
      </c>
      <c r="BM133" s="227" t="s">
        <v>129</v>
      </c>
    </row>
    <row r="134" s="2" customFormat="1">
      <c r="A134" s="38"/>
      <c r="B134" s="39"/>
      <c r="C134" s="40"/>
      <c r="D134" s="229" t="s">
        <v>130</v>
      </c>
      <c r="E134" s="40"/>
      <c r="F134" s="230" t="s">
        <v>131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83</v>
      </c>
    </row>
    <row r="135" s="2" customFormat="1" ht="21.75" customHeight="1">
      <c r="A135" s="38"/>
      <c r="B135" s="39"/>
      <c r="C135" s="215" t="s">
        <v>83</v>
      </c>
      <c r="D135" s="215" t="s">
        <v>124</v>
      </c>
      <c r="E135" s="216" t="s">
        <v>132</v>
      </c>
      <c r="F135" s="217" t="s">
        <v>133</v>
      </c>
      <c r="G135" s="218" t="s">
        <v>127</v>
      </c>
      <c r="H135" s="219">
        <v>11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0.22</v>
      </c>
      <c r="T135" s="226">
        <f>S135*H135</f>
        <v>2.4199999999999999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128</v>
      </c>
      <c r="AT135" s="227" t="s">
        <v>124</v>
      </c>
      <c r="AU135" s="227" t="s">
        <v>83</v>
      </c>
      <c r="AY135" s="17" t="s">
        <v>122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128</v>
      </c>
      <c r="BM135" s="227" t="s">
        <v>134</v>
      </c>
    </row>
    <row r="136" s="2" customFormat="1">
      <c r="A136" s="38"/>
      <c r="B136" s="39"/>
      <c r="C136" s="40"/>
      <c r="D136" s="229" t="s">
        <v>130</v>
      </c>
      <c r="E136" s="40"/>
      <c r="F136" s="230" t="s">
        <v>135</v>
      </c>
      <c r="G136" s="40"/>
      <c r="H136" s="40"/>
      <c r="I136" s="231"/>
      <c r="J136" s="40"/>
      <c r="K136" s="40"/>
      <c r="L136" s="44"/>
      <c r="M136" s="232"/>
      <c r="N136" s="23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83</v>
      </c>
    </row>
    <row r="137" s="2" customFormat="1" ht="16.5" customHeight="1">
      <c r="A137" s="38"/>
      <c r="B137" s="39"/>
      <c r="C137" s="215" t="s">
        <v>136</v>
      </c>
      <c r="D137" s="215" t="s">
        <v>124</v>
      </c>
      <c r="E137" s="216" t="s">
        <v>137</v>
      </c>
      <c r="F137" s="217" t="s">
        <v>138</v>
      </c>
      <c r="G137" s="218" t="s">
        <v>139</v>
      </c>
      <c r="H137" s="219">
        <v>14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0.20499999999999999</v>
      </c>
      <c r="T137" s="226">
        <f>S137*H137</f>
        <v>2.8699999999999997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128</v>
      </c>
      <c r="AT137" s="227" t="s">
        <v>124</v>
      </c>
      <c r="AU137" s="227" t="s">
        <v>83</v>
      </c>
      <c r="AY137" s="17" t="s">
        <v>122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128</v>
      </c>
      <c r="BM137" s="227" t="s">
        <v>140</v>
      </c>
    </row>
    <row r="138" s="2" customFormat="1">
      <c r="A138" s="38"/>
      <c r="B138" s="39"/>
      <c r="C138" s="40"/>
      <c r="D138" s="229" t="s">
        <v>130</v>
      </c>
      <c r="E138" s="40"/>
      <c r="F138" s="230" t="s">
        <v>141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83</v>
      </c>
    </row>
    <row r="139" s="2" customFormat="1" ht="21.75" customHeight="1">
      <c r="A139" s="38"/>
      <c r="B139" s="39"/>
      <c r="C139" s="215" t="s">
        <v>128</v>
      </c>
      <c r="D139" s="215" t="s">
        <v>124</v>
      </c>
      <c r="E139" s="216" t="s">
        <v>142</v>
      </c>
      <c r="F139" s="217" t="s">
        <v>143</v>
      </c>
      <c r="G139" s="218" t="s">
        <v>144</v>
      </c>
      <c r="H139" s="219">
        <v>10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38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128</v>
      </c>
      <c r="AT139" s="227" t="s">
        <v>124</v>
      </c>
      <c r="AU139" s="227" t="s">
        <v>83</v>
      </c>
      <c r="AY139" s="17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81</v>
      </c>
      <c r="BK139" s="228">
        <f>ROUND(I139*H139,2)</f>
        <v>0</v>
      </c>
      <c r="BL139" s="17" t="s">
        <v>128</v>
      </c>
      <c r="BM139" s="227" t="s">
        <v>145</v>
      </c>
    </row>
    <row r="140" s="2" customFormat="1">
      <c r="A140" s="38"/>
      <c r="B140" s="39"/>
      <c r="C140" s="40"/>
      <c r="D140" s="229" t="s">
        <v>130</v>
      </c>
      <c r="E140" s="40"/>
      <c r="F140" s="230" t="s">
        <v>146</v>
      </c>
      <c r="G140" s="40"/>
      <c r="H140" s="40"/>
      <c r="I140" s="231"/>
      <c r="J140" s="40"/>
      <c r="K140" s="40"/>
      <c r="L140" s="44"/>
      <c r="M140" s="232"/>
      <c r="N140" s="23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83</v>
      </c>
    </row>
    <row r="141" s="2" customFormat="1" ht="21.75" customHeight="1">
      <c r="A141" s="38"/>
      <c r="B141" s="39"/>
      <c r="C141" s="215" t="s">
        <v>147</v>
      </c>
      <c r="D141" s="215" t="s">
        <v>124</v>
      </c>
      <c r="E141" s="216" t="s">
        <v>148</v>
      </c>
      <c r="F141" s="217" t="s">
        <v>149</v>
      </c>
      <c r="G141" s="218" t="s">
        <v>144</v>
      </c>
      <c r="H141" s="219">
        <v>109.18000000000001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38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128</v>
      </c>
      <c r="AT141" s="227" t="s">
        <v>124</v>
      </c>
      <c r="AU141" s="227" t="s">
        <v>83</v>
      </c>
      <c r="AY141" s="17" t="s">
        <v>122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81</v>
      </c>
      <c r="BK141" s="228">
        <f>ROUND(I141*H141,2)</f>
        <v>0</v>
      </c>
      <c r="BL141" s="17" t="s">
        <v>128</v>
      </c>
      <c r="BM141" s="227" t="s">
        <v>150</v>
      </c>
    </row>
    <row r="142" s="2" customFormat="1">
      <c r="A142" s="38"/>
      <c r="B142" s="39"/>
      <c r="C142" s="40"/>
      <c r="D142" s="229" t="s">
        <v>130</v>
      </c>
      <c r="E142" s="40"/>
      <c r="F142" s="230" t="s">
        <v>151</v>
      </c>
      <c r="G142" s="40"/>
      <c r="H142" s="40"/>
      <c r="I142" s="231"/>
      <c r="J142" s="40"/>
      <c r="K142" s="40"/>
      <c r="L142" s="44"/>
      <c r="M142" s="232"/>
      <c r="N142" s="23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83</v>
      </c>
    </row>
    <row r="143" s="2" customFormat="1" ht="21.75" customHeight="1">
      <c r="A143" s="38"/>
      <c r="B143" s="39"/>
      <c r="C143" s="215" t="s">
        <v>152</v>
      </c>
      <c r="D143" s="215" t="s">
        <v>124</v>
      </c>
      <c r="E143" s="216" t="s">
        <v>153</v>
      </c>
      <c r="F143" s="217" t="s">
        <v>154</v>
      </c>
      <c r="G143" s="218" t="s">
        <v>144</v>
      </c>
      <c r="H143" s="219">
        <v>109.18000000000001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38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128</v>
      </c>
      <c r="AT143" s="227" t="s">
        <v>124</v>
      </c>
      <c r="AU143" s="227" t="s">
        <v>83</v>
      </c>
      <c r="AY143" s="17" t="s">
        <v>122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81</v>
      </c>
      <c r="BK143" s="228">
        <f>ROUND(I143*H143,2)</f>
        <v>0</v>
      </c>
      <c r="BL143" s="17" t="s">
        <v>128</v>
      </c>
      <c r="BM143" s="227" t="s">
        <v>155</v>
      </c>
    </row>
    <row r="144" s="2" customFormat="1">
      <c r="A144" s="38"/>
      <c r="B144" s="39"/>
      <c r="C144" s="40"/>
      <c r="D144" s="229" t="s">
        <v>130</v>
      </c>
      <c r="E144" s="40"/>
      <c r="F144" s="230" t="s">
        <v>156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130</v>
      </c>
      <c r="AU144" s="17" t="s">
        <v>83</v>
      </c>
    </row>
    <row r="145" s="2" customFormat="1" ht="16.5" customHeight="1">
      <c r="A145" s="38"/>
      <c r="B145" s="39"/>
      <c r="C145" s="215" t="s">
        <v>157</v>
      </c>
      <c r="D145" s="215" t="s">
        <v>124</v>
      </c>
      <c r="E145" s="216" t="s">
        <v>158</v>
      </c>
      <c r="F145" s="217" t="s">
        <v>159</v>
      </c>
      <c r="G145" s="218" t="s">
        <v>139</v>
      </c>
      <c r="H145" s="219">
        <v>46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38</v>
      </c>
      <c r="O145" s="91"/>
      <c r="P145" s="225">
        <f>O145*H145</f>
        <v>0</v>
      </c>
      <c r="Q145" s="225">
        <v>0.00133</v>
      </c>
      <c r="R145" s="225">
        <f>Q145*H145</f>
        <v>0.061179999999999998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128</v>
      </c>
      <c r="AT145" s="227" t="s">
        <v>124</v>
      </c>
      <c r="AU145" s="227" t="s">
        <v>83</v>
      </c>
      <c r="AY145" s="17" t="s">
        <v>122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128</v>
      </c>
      <c r="BM145" s="227" t="s">
        <v>160</v>
      </c>
    </row>
    <row r="146" s="2" customFormat="1">
      <c r="A146" s="38"/>
      <c r="B146" s="39"/>
      <c r="C146" s="40"/>
      <c r="D146" s="229" t="s">
        <v>130</v>
      </c>
      <c r="E146" s="40"/>
      <c r="F146" s="230" t="s">
        <v>161</v>
      </c>
      <c r="G146" s="40"/>
      <c r="H146" s="40"/>
      <c r="I146" s="231"/>
      <c r="J146" s="40"/>
      <c r="K146" s="40"/>
      <c r="L146" s="44"/>
      <c r="M146" s="232"/>
      <c r="N146" s="23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83</v>
      </c>
    </row>
    <row r="147" s="13" customFormat="1">
      <c r="A147" s="13"/>
      <c r="B147" s="234"/>
      <c r="C147" s="235"/>
      <c r="D147" s="229" t="s">
        <v>162</v>
      </c>
      <c r="E147" s="236" t="s">
        <v>1</v>
      </c>
      <c r="F147" s="237" t="s">
        <v>163</v>
      </c>
      <c r="G147" s="235"/>
      <c r="H147" s="238">
        <v>42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162</v>
      </c>
      <c r="AU147" s="244" t="s">
        <v>83</v>
      </c>
      <c r="AV147" s="13" t="s">
        <v>83</v>
      </c>
      <c r="AW147" s="13" t="s">
        <v>30</v>
      </c>
      <c r="AX147" s="13" t="s">
        <v>73</v>
      </c>
      <c r="AY147" s="244" t="s">
        <v>122</v>
      </c>
    </row>
    <row r="148" s="13" customFormat="1">
      <c r="A148" s="13"/>
      <c r="B148" s="234"/>
      <c r="C148" s="235"/>
      <c r="D148" s="229" t="s">
        <v>162</v>
      </c>
      <c r="E148" s="236" t="s">
        <v>1</v>
      </c>
      <c r="F148" s="237" t="s">
        <v>128</v>
      </c>
      <c r="G148" s="235"/>
      <c r="H148" s="238">
        <v>4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162</v>
      </c>
      <c r="AU148" s="244" t="s">
        <v>83</v>
      </c>
      <c r="AV148" s="13" t="s">
        <v>83</v>
      </c>
      <c r="AW148" s="13" t="s">
        <v>30</v>
      </c>
      <c r="AX148" s="13" t="s">
        <v>73</v>
      </c>
      <c r="AY148" s="244" t="s">
        <v>122</v>
      </c>
    </row>
    <row r="149" s="14" customFormat="1">
      <c r="A149" s="14"/>
      <c r="B149" s="245"/>
      <c r="C149" s="246"/>
      <c r="D149" s="229" t="s">
        <v>162</v>
      </c>
      <c r="E149" s="247" t="s">
        <v>1</v>
      </c>
      <c r="F149" s="248" t="s">
        <v>164</v>
      </c>
      <c r="G149" s="246"/>
      <c r="H149" s="249">
        <v>46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162</v>
      </c>
      <c r="AU149" s="255" t="s">
        <v>83</v>
      </c>
      <c r="AV149" s="14" t="s">
        <v>136</v>
      </c>
      <c r="AW149" s="14" t="s">
        <v>30</v>
      </c>
      <c r="AX149" s="14" t="s">
        <v>81</v>
      </c>
      <c r="AY149" s="255" t="s">
        <v>122</v>
      </c>
    </row>
    <row r="150" s="2" customFormat="1" ht="16.5" customHeight="1">
      <c r="A150" s="38"/>
      <c r="B150" s="39"/>
      <c r="C150" s="256" t="s">
        <v>165</v>
      </c>
      <c r="D150" s="256" t="s">
        <v>166</v>
      </c>
      <c r="E150" s="257" t="s">
        <v>167</v>
      </c>
      <c r="F150" s="258" t="s">
        <v>168</v>
      </c>
      <c r="G150" s="259" t="s">
        <v>169</v>
      </c>
      <c r="H150" s="260">
        <v>1.1419999999999999</v>
      </c>
      <c r="I150" s="261"/>
      <c r="J150" s="262">
        <f>ROUND(I150*H150,2)</f>
        <v>0</v>
      </c>
      <c r="K150" s="263"/>
      <c r="L150" s="264"/>
      <c r="M150" s="265" t="s">
        <v>1</v>
      </c>
      <c r="N150" s="266" t="s">
        <v>38</v>
      </c>
      <c r="O150" s="91"/>
      <c r="P150" s="225">
        <f>O150*H150</f>
        <v>0</v>
      </c>
      <c r="Q150" s="225">
        <v>1</v>
      </c>
      <c r="R150" s="225">
        <f>Q150*H150</f>
        <v>1.1419999999999999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165</v>
      </c>
      <c r="AT150" s="227" t="s">
        <v>166</v>
      </c>
      <c r="AU150" s="227" t="s">
        <v>83</v>
      </c>
      <c r="AY150" s="17" t="s">
        <v>122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81</v>
      </c>
      <c r="BK150" s="228">
        <f>ROUND(I150*H150,2)</f>
        <v>0</v>
      </c>
      <c r="BL150" s="17" t="s">
        <v>128</v>
      </c>
      <c r="BM150" s="227" t="s">
        <v>170</v>
      </c>
    </row>
    <row r="151" s="2" customFormat="1">
      <c r="A151" s="38"/>
      <c r="B151" s="39"/>
      <c r="C151" s="40"/>
      <c r="D151" s="229" t="s">
        <v>130</v>
      </c>
      <c r="E151" s="40"/>
      <c r="F151" s="230" t="s">
        <v>168</v>
      </c>
      <c r="G151" s="40"/>
      <c r="H151" s="40"/>
      <c r="I151" s="231"/>
      <c r="J151" s="40"/>
      <c r="K151" s="40"/>
      <c r="L151" s="44"/>
      <c r="M151" s="232"/>
      <c r="N151" s="23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83</v>
      </c>
    </row>
    <row r="152" s="13" customFormat="1">
      <c r="A152" s="13"/>
      <c r="B152" s="234"/>
      <c r="C152" s="235"/>
      <c r="D152" s="229" t="s">
        <v>162</v>
      </c>
      <c r="E152" s="236" t="s">
        <v>1</v>
      </c>
      <c r="F152" s="237" t="s">
        <v>171</v>
      </c>
      <c r="G152" s="235"/>
      <c r="H152" s="238">
        <v>1.1419999999999999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162</v>
      </c>
      <c r="AU152" s="244" t="s">
        <v>83</v>
      </c>
      <c r="AV152" s="13" t="s">
        <v>83</v>
      </c>
      <c r="AW152" s="13" t="s">
        <v>30</v>
      </c>
      <c r="AX152" s="13" t="s">
        <v>73</v>
      </c>
      <c r="AY152" s="244" t="s">
        <v>122</v>
      </c>
    </row>
    <row r="153" s="14" customFormat="1">
      <c r="A153" s="14"/>
      <c r="B153" s="245"/>
      <c r="C153" s="246"/>
      <c r="D153" s="229" t="s">
        <v>162</v>
      </c>
      <c r="E153" s="247" t="s">
        <v>1</v>
      </c>
      <c r="F153" s="248" t="s">
        <v>164</v>
      </c>
      <c r="G153" s="246"/>
      <c r="H153" s="249">
        <v>1.1419999999999999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162</v>
      </c>
      <c r="AU153" s="255" t="s">
        <v>83</v>
      </c>
      <c r="AV153" s="14" t="s">
        <v>136</v>
      </c>
      <c r="AW153" s="14" t="s">
        <v>30</v>
      </c>
      <c r="AX153" s="14" t="s">
        <v>81</v>
      </c>
      <c r="AY153" s="255" t="s">
        <v>122</v>
      </c>
    </row>
    <row r="154" s="2" customFormat="1" ht="21.75" customHeight="1">
      <c r="A154" s="38"/>
      <c r="B154" s="39"/>
      <c r="C154" s="215" t="s">
        <v>172</v>
      </c>
      <c r="D154" s="215" t="s">
        <v>124</v>
      </c>
      <c r="E154" s="216" t="s">
        <v>173</v>
      </c>
      <c r="F154" s="217" t="s">
        <v>174</v>
      </c>
      <c r="G154" s="218" t="s">
        <v>144</v>
      </c>
      <c r="H154" s="219">
        <v>109.18000000000001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38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128</v>
      </c>
      <c r="AT154" s="227" t="s">
        <v>124</v>
      </c>
      <c r="AU154" s="227" t="s">
        <v>83</v>
      </c>
      <c r="AY154" s="17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81</v>
      </c>
      <c r="BK154" s="228">
        <f>ROUND(I154*H154,2)</f>
        <v>0</v>
      </c>
      <c r="BL154" s="17" t="s">
        <v>128</v>
      </c>
      <c r="BM154" s="227" t="s">
        <v>175</v>
      </c>
    </row>
    <row r="155" s="2" customFormat="1">
      <c r="A155" s="38"/>
      <c r="B155" s="39"/>
      <c r="C155" s="40"/>
      <c r="D155" s="229" t="s">
        <v>130</v>
      </c>
      <c r="E155" s="40"/>
      <c r="F155" s="230" t="s">
        <v>176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83</v>
      </c>
    </row>
    <row r="156" s="2" customFormat="1" ht="33" customHeight="1">
      <c r="A156" s="38"/>
      <c r="B156" s="39"/>
      <c r="C156" s="215" t="s">
        <v>177</v>
      </c>
      <c r="D156" s="215" t="s">
        <v>124</v>
      </c>
      <c r="E156" s="216" t="s">
        <v>178</v>
      </c>
      <c r="F156" s="217" t="s">
        <v>179</v>
      </c>
      <c r="G156" s="218" t="s">
        <v>144</v>
      </c>
      <c r="H156" s="219">
        <v>109.18000000000001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38</v>
      </c>
      <c r="O156" s="91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128</v>
      </c>
      <c r="AT156" s="227" t="s">
        <v>124</v>
      </c>
      <c r="AU156" s="227" t="s">
        <v>83</v>
      </c>
      <c r="AY156" s="17" t="s">
        <v>122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81</v>
      </c>
      <c r="BK156" s="228">
        <f>ROUND(I156*H156,2)</f>
        <v>0</v>
      </c>
      <c r="BL156" s="17" t="s">
        <v>128</v>
      </c>
      <c r="BM156" s="227" t="s">
        <v>180</v>
      </c>
    </row>
    <row r="157" s="2" customFormat="1">
      <c r="A157" s="38"/>
      <c r="B157" s="39"/>
      <c r="C157" s="40"/>
      <c r="D157" s="229" t="s">
        <v>130</v>
      </c>
      <c r="E157" s="40"/>
      <c r="F157" s="230" t="s">
        <v>181</v>
      </c>
      <c r="G157" s="40"/>
      <c r="H157" s="40"/>
      <c r="I157" s="231"/>
      <c r="J157" s="40"/>
      <c r="K157" s="40"/>
      <c r="L157" s="44"/>
      <c r="M157" s="232"/>
      <c r="N157" s="23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130</v>
      </c>
      <c r="AU157" s="17" t="s">
        <v>83</v>
      </c>
    </row>
    <row r="158" s="13" customFormat="1">
      <c r="A158" s="13"/>
      <c r="B158" s="234"/>
      <c r="C158" s="235"/>
      <c r="D158" s="229" t="s">
        <v>162</v>
      </c>
      <c r="E158" s="236" t="s">
        <v>1</v>
      </c>
      <c r="F158" s="237" t="s">
        <v>182</v>
      </c>
      <c r="G158" s="235"/>
      <c r="H158" s="238">
        <v>109.18000000000001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162</v>
      </c>
      <c r="AU158" s="244" t="s">
        <v>83</v>
      </c>
      <c r="AV158" s="13" t="s">
        <v>83</v>
      </c>
      <c r="AW158" s="13" t="s">
        <v>30</v>
      </c>
      <c r="AX158" s="13" t="s">
        <v>81</v>
      </c>
      <c r="AY158" s="244" t="s">
        <v>122</v>
      </c>
    </row>
    <row r="159" s="2" customFormat="1" ht="16.5" customHeight="1">
      <c r="A159" s="38"/>
      <c r="B159" s="39"/>
      <c r="C159" s="215" t="s">
        <v>183</v>
      </c>
      <c r="D159" s="215" t="s">
        <v>124</v>
      </c>
      <c r="E159" s="216" t="s">
        <v>184</v>
      </c>
      <c r="F159" s="217" t="s">
        <v>185</v>
      </c>
      <c r="G159" s="218" t="s">
        <v>144</v>
      </c>
      <c r="H159" s="219">
        <v>109.18000000000001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38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128</v>
      </c>
      <c r="AT159" s="227" t="s">
        <v>124</v>
      </c>
      <c r="AU159" s="227" t="s">
        <v>83</v>
      </c>
      <c r="AY159" s="17" t="s">
        <v>122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81</v>
      </c>
      <c r="BK159" s="228">
        <f>ROUND(I159*H159,2)</f>
        <v>0</v>
      </c>
      <c r="BL159" s="17" t="s">
        <v>128</v>
      </c>
      <c r="BM159" s="227" t="s">
        <v>186</v>
      </c>
    </row>
    <row r="160" s="2" customFormat="1">
      <c r="A160" s="38"/>
      <c r="B160" s="39"/>
      <c r="C160" s="40"/>
      <c r="D160" s="229" t="s">
        <v>130</v>
      </c>
      <c r="E160" s="40"/>
      <c r="F160" s="230" t="s">
        <v>187</v>
      </c>
      <c r="G160" s="40"/>
      <c r="H160" s="40"/>
      <c r="I160" s="231"/>
      <c r="J160" s="40"/>
      <c r="K160" s="40"/>
      <c r="L160" s="44"/>
      <c r="M160" s="232"/>
      <c r="N160" s="23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83</v>
      </c>
    </row>
    <row r="161" s="2" customFormat="1" ht="21.75" customHeight="1">
      <c r="A161" s="38"/>
      <c r="B161" s="39"/>
      <c r="C161" s="215" t="s">
        <v>188</v>
      </c>
      <c r="D161" s="215" t="s">
        <v>124</v>
      </c>
      <c r="E161" s="216" t="s">
        <v>189</v>
      </c>
      <c r="F161" s="217" t="s">
        <v>190</v>
      </c>
      <c r="G161" s="218" t="s">
        <v>169</v>
      </c>
      <c r="H161" s="219">
        <v>180.14699999999999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38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128</v>
      </c>
      <c r="AT161" s="227" t="s">
        <v>124</v>
      </c>
      <c r="AU161" s="227" t="s">
        <v>83</v>
      </c>
      <c r="AY161" s="17" t="s">
        <v>122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128</v>
      </c>
      <c r="BM161" s="227" t="s">
        <v>191</v>
      </c>
    </row>
    <row r="162" s="2" customFormat="1">
      <c r="A162" s="38"/>
      <c r="B162" s="39"/>
      <c r="C162" s="40"/>
      <c r="D162" s="229" t="s">
        <v>130</v>
      </c>
      <c r="E162" s="40"/>
      <c r="F162" s="230" t="s">
        <v>192</v>
      </c>
      <c r="G162" s="40"/>
      <c r="H162" s="40"/>
      <c r="I162" s="231"/>
      <c r="J162" s="40"/>
      <c r="K162" s="40"/>
      <c r="L162" s="44"/>
      <c r="M162" s="232"/>
      <c r="N162" s="23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130</v>
      </c>
      <c r="AU162" s="17" t="s">
        <v>83</v>
      </c>
    </row>
    <row r="163" s="13" customFormat="1">
      <c r="A163" s="13"/>
      <c r="B163" s="234"/>
      <c r="C163" s="235"/>
      <c r="D163" s="229" t="s">
        <v>162</v>
      </c>
      <c r="E163" s="236" t="s">
        <v>1</v>
      </c>
      <c r="F163" s="237" t="s">
        <v>193</v>
      </c>
      <c r="G163" s="235"/>
      <c r="H163" s="238">
        <v>180.14699999999999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162</v>
      </c>
      <c r="AU163" s="244" t="s">
        <v>83</v>
      </c>
      <c r="AV163" s="13" t="s">
        <v>83</v>
      </c>
      <c r="AW163" s="13" t="s">
        <v>30</v>
      </c>
      <c r="AX163" s="13" t="s">
        <v>81</v>
      </c>
      <c r="AY163" s="244" t="s">
        <v>122</v>
      </c>
    </row>
    <row r="164" s="2" customFormat="1" ht="21.75" customHeight="1">
      <c r="A164" s="38"/>
      <c r="B164" s="39"/>
      <c r="C164" s="215" t="s">
        <v>194</v>
      </c>
      <c r="D164" s="215" t="s">
        <v>124</v>
      </c>
      <c r="E164" s="216" t="s">
        <v>195</v>
      </c>
      <c r="F164" s="217" t="s">
        <v>196</v>
      </c>
      <c r="G164" s="218" t="s">
        <v>144</v>
      </c>
      <c r="H164" s="219">
        <v>56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38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128</v>
      </c>
      <c r="AT164" s="227" t="s">
        <v>124</v>
      </c>
      <c r="AU164" s="227" t="s">
        <v>83</v>
      </c>
      <c r="AY164" s="17" t="s">
        <v>122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81</v>
      </c>
      <c r="BK164" s="228">
        <f>ROUND(I164*H164,2)</f>
        <v>0</v>
      </c>
      <c r="BL164" s="17" t="s">
        <v>128</v>
      </c>
      <c r="BM164" s="227" t="s">
        <v>197</v>
      </c>
    </row>
    <row r="165" s="2" customFormat="1">
      <c r="A165" s="38"/>
      <c r="B165" s="39"/>
      <c r="C165" s="40"/>
      <c r="D165" s="229" t="s">
        <v>130</v>
      </c>
      <c r="E165" s="40"/>
      <c r="F165" s="230" t="s">
        <v>198</v>
      </c>
      <c r="G165" s="40"/>
      <c r="H165" s="40"/>
      <c r="I165" s="231"/>
      <c r="J165" s="40"/>
      <c r="K165" s="40"/>
      <c r="L165" s="44"/>
      <c r="M165" s="232"/>
      <c r="N165" s="23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130</v>
      </c>
      <c r="AU165" s="17" t="s">
        <v>83</v>
      </c>
    </row>
    <row r="166" s="2" customFormat="1" ht="16.5" customHeight="1">
      <c r="A166" s="38"/>
      <c r="B166" s="39"/>
      <c r="C166" s="256" t="s">
        <v>199</v>
      </c>
      <c r="D166" s="256" t="s">
        <v>166</v>
      </c>
      <c r="E166" s="257" t="s">
        <v>200</v>
      </c>
      <c r="F166" s="258" t="s">
        <v>201</v>
      </c>
      <c r="G166" s="259" t="s">
        <v>169</v>
      </c>
      <c r="H166" s="260">
        <v>98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38</v>
      </c>
      <c r="O166" s="91"/>
      <c r="P166" s="225">
        <f>O166*H166</f>
        <v>0</v>
      </c>
      <c r="Q166" s="225">
        <v>1</v>
      </c>
      <c r="R166" s="225">
        <f>Q166*H166</f>
        <v>98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165</v>
      </c>
      <c r="AT166" s="227" t="s">
        <v>166</v>
      </c>
      <c r="AU166" s="227" t="s">
        <v>83</v>
      </c>
      <c r="AY166" s="17" t="s">
        <v>122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128</v>
      </c>
      <c r="BM166" s="227" t="s">
        <v>202</v>
      </c>
    </row>
    <row r="167" s="2" customFormat="1">
      <c r="A167" s="38"/>
      <c r="B167" s="39"/>
      <c r="C167" s="40"/>
      <c r="D167" s="229" t="s">
        <v>130</v>
      </c>
      <c r="E167" s="40"/>
      <c r="F167" s="230" t="s">
        <v>201</v>
      </c>
      <c r="G167" s="40"/>
      <c r="H167" s="40"/>
      <c r="I167" s="231"/>
      <c r="J167" s="40"/>
      <c r="K167" s="40"/>
      <c r="L167" s="44"/>
      <c r="M167" s="232"/>
      <c r="N167" s="23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83</v>
      </c>
    </row>
    <row r="168" s="13" customFormat="1">
      <c r="A168" s="13"/>
      <c r="B168" s="234"/>
      <c r="C168" s="235"/>
      <c r="D168" s="229" t="s">
        <v>162</v>
      </c>
      <c r="E168" s="236" t="s">
        <v>1</v>
      </c>
      <c r="F168" s="237" t="s">
        <v>203</v>
      </c>
      <c r="G168" s="235"/>
      <c r="H168" s="238">
        <v>98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162</v>
      </c>
      <c r="AU168" s="244" t="s">
        <v>83</v>
      </c>
      <c r="AV168" s="13" t="s">
        <v>83</v>
      </c>
      <c r="AW168" s="13" t="s">
        <v>30</v>
      </c>
      <c r="AX168" s="13" t="s">
        <v>81</v>
      </c>
      <c r="AY168" s="244" t="s">
        <v>122</v>
      </c>
    </row>
    <row r="169" s="2" customFormat="1" ht="33" customHeight="1">
      <c r="A169" s="38"/>
      <c r="B169" s="39"/>
      <c r="C169" s="215" t="s">
        <v>8</v>
      </c>
      <c r="D169" s="215" t="s">
        <v>124</v>
      </c>
      <c r="E169" s="216" t="s">
        <v>204</v>
      </c>
      <c r="F169" s="217" t="s">
        <v>205</v>
      </c>
      <c r="G169" s="218" t="s">
        <v>127</v>
      </c>
      <c r="H169" s="219">
        <v>16.399999999999999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38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128</v>
      </c>
      <c r="AT169" s="227" t="s">
        <v>124</v>
      </c>
      <c r="AU169" s="227" t="s">
        <v>83</v>
      </c>
      <c r="AY169" s="17" t="s">
        <v>122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81</v>
      </c>
      <c r="BK169" s="228">
        <f>ROUND(I169*H169,2)</f>
        <v>0</v>
      </c>
      <c r="BL169" s="17" t="s">
        <v>128</v>
      </c>
      <c r="BM169" s="227" t="s">
        <v>206</v>
      </c>
    </row>
    <row r="170" s="2" customFormat="1">
      <c r="A170" s="38"/>
      <c r="B170" s="39"/>
      <c r="C170" s="40"/>
      <c r="D170" s="229" t="s">
        <v>130</v>
      </c>
      <c r="E170" s="40"/>
      <c r="F170" s="230" t="s">
        <v>207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130</v>
      </c>
      <c r="AU170" s="17" t="s">
        <v>83</v>
      </c>
    </row>
    <row r="171" s="2" customFormat="1" ht="21.75" customHeight="1">
      <c r="A171" s="38"/>
      <c r="B171" s="39"/>
      <c r="C171" s="215" t="s">
        <v>208</v>
      </c>
      <c r="D171" s="215" t="s">
        <v>124</v>
      </c>
      <c r="E171" s="216" t="s">
        <v>209</v>
      </c>
      <c r="F171" s="217" t="s">
        <v>210</v>
      </c>
      <c r="G171" s="218" t="s">
        <v>127</v>
      </c>
      <c r="H171" s="219">
        <v>16.399999999999999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38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128</v>
      </c>
      <c r="AT171" s="227" t="s">
        <v>124</v>
      </c>
      <c r="AU171" s="227" t="s">
        <v>83</v>
      </c>
      <c r="AY171" s="17" t="s">
        <v>122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81</v>
      </c>
      <c r="BK171" s="228">
        <f>ROUND(I171*H171,2)</f>
        <v>0</v>
      </c>
      <c r="BL171" s="17" t="s">
        <v>128</v>
      </c>
      <c r="BM171" s="227" t="s">
        <v>211</v>
      </c>
    </row>
    <row r="172" s="2" customFormat="1">
      <c r="A172" s="38"/>
      <c r="B172" s="39"/>
      <c r="C172" s="40"/>
      <c r="D172" s="229" t="s">
        <v>130</v>
      </c>
      <c r="E172" s="40"/>
      <c r="F172" s="230" t="s">
        <v>212</v>
      </c>
      <c r="G172" s="40"/>
      <c r="H172" s="40"/>
      <c r="I172" s="231"/>
      <c r="J172" s="40"/>
      <c r="K172" s="40"/>
      <c r="L172" s="44"/>
      <c r="M172" s="232"/>
      <c r="N172" s="23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130</v>
      </c>
      <c r="AU172" s="17" t="s">
        <v>83</v>
      </c>
    </row>
    <row r="173" s="2" customFormat="1" ht="16.5" customHeight="1">
      <c r="A173" s="38"/>
      <c r="B173" s="39"/>
      <c r="C173" s="256" t="s">
        <v>213</v>
      </c>
      <c r="D173" s="256" t="s">
        <v>166</v>
      </c>
      <c r="E173" s="257" t="s">
        <v>214</v>
      </c>
      <c r="F173" s="258" t="s">
        <v>215</v>
      </c>
      <c r="G173" s="259" t="s">
        <v>216</v>
      </c>
      <c r="H173" s="260">
        <v>0.246</v>
      </c>
      <c r="I173" s="261"/>
      <c r="J173" s="262">
        <f>ROUND(I173*H173,2)</f>
        <v>0</v>
      </c>
      <c r="K173" s="263"/>
      <c r="L173" s="264"/>
      <c r="M173" s="265" t="s">
        <v>1</v>
      </c>
      <c r="N173" s="266" t="s">
        <v>38</v>
      </c>
      <c r="O173" s="91"/>
      <c r="P173" s="225">
        <f>O173*H173</f>
        <v>0</v>
      </c>
      <c r="Q173" s="225">
        <v>0.001</v>
      </c>
      <c r="R173" s="225">
        <f>Q173*H173</f>
        <v>0.00024600000000000002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165</v>
      </c>
      <c r="AT173" s="227" t="s">
        <v>166</v>
      </c>
      <c r="AU173" s="227" t="s">
        <v>83</v>
      </c>
      <c r="AY173" s="17" t="s">
        <v>122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81</v>
      </c>
      <c r="BK173" s="228">
        <f>ROUND(I173*H173,2)</f>
        <v>0</v>
      </c>
      <c r="BL173" s="17" t="s">
        <v>128</v>
      </c>
      <c r="BM173" s="227" t="s">
        <v>217</v>
      </c>
    </row>
    <row r="174" s="2" customFormat="1">
      <c r="A174" s="38"/>
      <c r="B174" s="39"/>
      <c r="C174" s="40"/>
      <c r="D174" s="229" t="s">
        <v>130</v>
      </c>
      <c r="E174" s="40"/>
      <c r="F174" s="230" t="s">
        <v>215</v>
      </c>
      <c r="G174" s="40"/>
      <c r="H174" s="40"/>
      <c r="I174" s="231"/>
      <c r="J174" s="40"/>
      <c r="K174" s="40"/>
      <c r="L174" s="44"/>
      <c r="M174" s="232"/>
      <c r="N174" s="23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83</v>
      </c>
    </row>
    <row r="175" s="13" customFormat="1">
      <c r="A175" s="13"/>
      <c r="B175" s="234"/>
      <c r="C175" s="235"/>
      <c r="D175" s="229" t="s">
        <v>162</v>
      </c>
      <c r="E175" s="235"/>
      <c r="F175" s="237" t="s">
        <v>218</v>
      </c>
      <c r="G175" s="235"/>
      <c r="H175" s="238">
        <v>0.246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162</v>
      </c>
      <c r="AU175" s="244" t="s">
        <v>83</v>
      </c>
      <c r="AV175" s="13" t="s">
        <v>83</v>
      </c>
      <c r="AW175" s="13" t="s">
        <v>4</v>
      </c>
      <c r="AX175" s="13" t="s">
        <v>81</v>
      </c>
      <c r="AY175" s="244" t="s">
        <v>122</v>
      </c>
    </row>
    <row r="176" s="2" customFormat="1" ht="21.75" customHeight="1">
      <c r="A176" s="38"/>
      <c r="B176" s="39"/>
      <c r="C176" s="215" t="s">
        <v>219</v>
      </c>
      <c r="D176" s="215" t="s">
        <v>124</v>
      </c>
      <c r="E176" s="216" t="s">
        <v>220</v>
      </c>
      <c r="F176" s="217" t="s">
        <v>221</v>
      </c>
      <c r="G176" s="218" t="s">
        <v>127</v>
      </c>
      <c r="H176" s="219">
        <v>16.399999999999999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38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128</v>
      </c>
      <c r="AT176" s="227" t="s">
        <v>124</v>
      </c>
      <c r="AU176" s="227" t="s">
        <v>83</v>
      </c>
      <c r="AY176" s="17" t="s">
        <v>122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81</v>
      </c>
      <c r="BK176" s="228">
        <f>ROUND(I176*H176,2)</f>
        <v>0</v>
      </c>
      <c r="BL176" s="17" t="s">
        <v>128</v>
      </c>
      <c r="BM176" s="227" t="s">
        <v>222</v>
      </c>
    </row>
    <row r="177" s="2" customFormat="1">
      <c r="A177" s="38"/>
      <c r="B177" s="39"/>
      <c r="C177" s="40"/>
      <c r="D177" s="229" t="s">
        <v>130</v>
      </c>
      <c r="E177" s="40"/>
      <c r="F177" s="230" t="s">
        <v>223</v>
      </c>
      <c r="G177" s="40"/>
      <c r="H177" s="40"/>
      <c r="I177" s="231"/>
      <c r="J177" s="40"/>
      <c r="K177" s="40"/>
      <c r="L177" s="44"/>
      <c r="M177" s="232"/>
      <c r="N177" s="23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83</v>
      </c>
    </row>
    <row r="178" s="2" customFormat="1" ht="21.75" customHeight="1">
      <c r="A178" s="38"/>
      <c r="B178" s="39"/>
      <c r="C178" s="215" t="s">
        <v>224</v>
      </c>
      <c r="D178" s="215" t="s">
        <v>124</v>
      </c>
      <c r="E178" s="216" t="s">
        <v>225</v>
      </c>
      <c r="F178" s="217" t="s">
        <v>226</v>
      </c>
      <c r="G178" s="218" t="s">
        <v>127</v>
      </c>
      <c r="H178" s="219">
        <v>22.75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38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128</v>
      </c>
      <c r="AT178" s="227" t="s">
        <v>124</v>
      </c>
      <c r="AU178" s="227" t="s">
        <v>83</v>
      </c>
      <c r="AY178" s="17" t="s">
        <v>122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81</v>
      </c>
      <c r="BK178" s="228">
        <f>ROUND(I178*H178,2)</f>
        <v>0</v>
      </c>
      <c r="BL178" s="17" t="s">
        <v>128</v>
      </c>
      <c r="BM178" s="227" t="s">
        <v>227</v>
      </c>
    </row>
    <row r="179" s="2" customFormat="1">
      <c r="A179" s="38"/>
      <c r="B179" s="39"/>
      <c r="C179" s="40"/>
      <c r="D179" s="229" t="s">
        <v>130</v>
      </c>
      <c r="E179" s="40"/>
      <c r="F179" s="230" t="s">
        <v>228</v>
      </c>
      <c r="G179" s="40"/>
      <c r="H179" s="40"/>
      <c r="I179" s="231"/>
      <c r="J179" s="40"/>
      <c r="K179" s="40"/>
      <c r="L179" s="44"/>
      <c r="M179" s="232"/>
      <c r="N179" s="23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83</v>
      </c>
    </row>
    <row r="180" s="13" customFormat="1">
      <c r="A180" s="13"/>
      <c r="B180" s="234"/>
      <c r="C180" s="235"/>
      <c r="D180" s="229" t="s">
        <v>162</v>
      </c>
      <c r="E180" s="236" t="s">
        <v>1</v>
      </c>
      <c r="F180" s="237" t="s">
        <v>229</v>
      </c>
      <c r="G180" s="235"/>
      <c r="H180" s="238">
        <v>22.75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162</v>
      </c>
      <c r="AU180" s="244" t="s">
        <v>83</v>
      </c>
      <c r="AV180" s="13" t="s">
        <v>83</v>
      </c>
      <c r="AW180" s="13" t="s">
        <v>30</v>
      </c>
      <c r="AX180" s="13" t="s">
        <v>81</v>
      </c>
      <c r="AY180" s="244" t="s">
        <v>122</v>
      </c>
    </row>
    <row r="181" s="2" customFormat="1" ht="33" customHeight="1">
      <c r="A181" s="38"/>
      <c r="B181" s="39"/>
      <c r="C181" s="215" t="s">
        <v>230</v>
      </c>
      <c r="D181" s="215" t="s">
        <v>124</v>
      </c>
      <c r="E181" s="216" t="s">
        <v>231</v>
      </c>
      <c r="F181" s="217" t="s">
        <v>232</v>
      </c>
      <c r="G181" s="218" t="s">
        <v>127</v>
      </c>
      <c r="H181" s="219">
        <v>16.399999999999999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38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128</v>
      </c>
      <c r="AT181" s="227" t="s">
        <v>124</v>
      </c>
      <c r="AU181" s="227" t="s">
        <v>83</v>
      </c>
      <c r="AY181" s="17" t="s">
        <v>122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81</v>
      </c>
      <c r="BK181" s="228">
        <f>ROUND(I181*H181,2)</f>
        <v>0</v>
      </c>
      <c r="BL181" s="17" t="s">
        <v>128</v>
      </c>
      <c r="BM181" s="227" t="s">
        <v>233</v>
      </c>
    </row>
    <row r="182" s="2" customFormat="1">
      <c r="A182" s="38"/>
      <c r="B182" s="39"/>
      <c r="C182" s="40"/>
      <c r="D182" s="229" t="s">
        <v>130</v>
      </c>
      <c r="E182" s="40"/>
      <c r="F182" s="230" t="s">
        <v>234</v>
      </c>
      <c r="G182" s="40"/>
      <c r="H182" s="40"/>
      <c r="I182" s="231"/>
      <c r="J182" s="40"/>
      <c r="K182" s="40"/>
      <c r="L182" s="44"/>
      <c r="M182" s="232"/>
      <c r="N182" s="23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130</v>
      </c>
      <c r="AU182" s="17" t="s">
        <v>83</v>
      </c>
    </row>
    <row r="183" s="2" customFormat="1" ht="33" customHeight="1">
      <c r="A183" s="38"/>
      <c r="B183" s="39"/>
      <c r="C183" s="215" t="s">
        <v>7</v>
      </c>
      <c r="D183" s="215" t="s">
        <v>124</v>
      </c>
      <c r="E183" s="216" t="s">
        <v>235</v>
      </c>
      <c r="F183" s="217" t="s">
        <v>236</v>
      </c>
      <c r="G183" s="218" t="s">
        <v>139</v>
      </c>
      <c r="H183" s="219">
        <v>10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38</v>
      </c>
      <c r="O183" s="91"/>
      <c r="P183" s="225">
        <f>O183*H183</f>
        <v>0</v>
      </c>
      <c r="Q183" s="225">
        <v>0.01125</v>
      </c>
      <c r="R183" s="225">
        <f>Q183*H183</f>
        <v>0.11249999999999999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128</v>
      </c>
      <c r="AT183" s="227" t="s">
        <v>124</v>
      </c>
      <c r="AU183" s="227" t="s">
        <v>83</v>
      </c>
      <c r="AY183" s="17" t="s">
        <v>122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81</v>
      </c>
      <c r="BK183" s="228">
        <f>ROUND(I183*H183,2)</f>
        <v>0</v>
      </c>
      <c r="BL183" s="17" t="s">
        <v>128</v>
      </c>
      <c r="BM183" s="227" t="s">
        <v>237</v>
      </c>
    </row>
    <row r="184" s="2" customFormat="1">
      <c r="A184" s="38"/>
      <c r="B184" s="39"/>
      <c r="C184" s="40"/>
      <c r="D184" s="229" t="s">
        <v>130</v>
      </c>
      <c r="E184" s="40"/>
      <c r="F184" s="230" t="s">
        <v>236</v>
      </c>
      <c r="G184" s="40"/>
      <c r="H184" s="40"/>
      <c r="I184" s="231"/>
      <c r="J184" s="40"/>
      <c r="K184" s="40"/>
      <c r="L184" s="44"/>
      <c r="M184" s="232"/>
      <c r="N184" s="23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83</v>
      </c>
    </row>
    <row r="185" s="2" customFormat="1" ht="16.5" customHeight="1">
      <c r="A185" s="38"/>
      <c r="B185" s="39"/>
      <c r="C185" s="215" t="s">
        <v>238</v>
      </c>
      <c r="D185" s="215" t="s">
        <v>124</v>
      </c>
      <c r="E185" s="216" t="s">
        <v>239</v>
      </c>
      <c r="F185" s="217" t="s">
        <v>240</v>
      </c>
      <c r="G185" s="218" t="s">
        <v>144</v>
      </c>
      <c r="H185" s="219">
        <v>0.113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38</v>
      </c>
      <c r="O185" s="91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128</v>
      </c>
      <c r="AT185" s="227" t="s">
        <v>124</v>
      </c>
      <c r="AU185" s="227" t="s">
        <v>83</v>
      </c>
      <c r="AY185" s="17" t="s">
        <v>122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81</v>
      </c>
      <c r="BK185" s="228">
        <f>ROUND(I185*H185,2)</f>
        <v>0</v>
      </c>
      <c r="BL185" s="17" t="s">
        <v>128</v>
      </c>
      <c r="BM185" s="227" t="s">
        <v>241</v>
      </c>
    </row>
    <row r="186" s="2" customFormat="1">
      <c r="A186" s="38"/>
      <c r="B186" s="39"/>
      <c r="C186" s="40"/>
      <c r="D186" s="229" t="s">
        <v>130</v>
      </c>
      <c r="E186" s="40"/>
      <c r="F186" s="230" t="s">
        <v>240</v>
      </c>
      <c r="G186" s="40"/>
      <c r="H186" s="40"/>
      <c r="I186" s="231"/>
      <c r="J186" s="40"/>
      <c r="K186" s="40"/>
      <c r="L186" s="44"/>
      <c r="M186" s="232"/>
      <c r="N186" s="23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130</v>
      </c>
      <c r="AU186" s="17" t="s">
        <v>83</v>
      </c>
    </row>
    <row r="187" s="13" customFormat="1">
      <c r="A187" s="13"/>
      <c r="B187" s="234"/>
      <c r="C187" s="235"/>
      <c r="D187" s="229" t="s">
        <v>162</v>
      </c>
      <c r="E187" s="236" t="s">
        <v>1</v>
      </c>
      <c r="F187" s="237" t="s">
        <v>242</v>
      </c>
      <c r="G187" s="235"/>
      <c r="H187" s="238">
        <v>0.113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162</v>
      </c>
      <c r="AU187" s="244" t="s">
        <v>83</v>
      </c>
      <c r="AV187" s="13" t="s">
        <v>83</v>
      </c>
      <c r="AW187" s="13" t="s">
        <v>30</v>
      </c>
      <c r="AX187" s="13" t="s">
        <v>81</v>
      </c>
      <c r="AY187" s="244" t="s">
        <v>122</v>
      </c>
    </row>
    <row r="188" s="2" customFormat="1" ht="21.75" customHeight="1">
      <c r="A188" s="38"/>
      <c r="B188" s="39"/>
      <c r="C188" s="215" t="s">
        <v>243</v>
      </c>
      <c r="D188" s="215" t="s">
        <v>124</v>
      </c>
      <c r="E188" s="216" t="s">
        <v>244</v>
      </c>
      <c r="F188" s="217" t="s">
        <v>245</v>
      </c>
      <c r="G188" s="218" t="s">
        <v>127</v>
      </c>
      <c r="H188" s="219">
        <v>33.200000000000003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38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128</v>
      </c>
      <c r="AT188" s="227" t="s">
        <v>124</v>
      </c>
      <c r="AU188" s="227" t="s">
        <v>83</v>
      </c>
      <c r="AY188" s="17" t="s">
        <v>122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81</v>
      </c>
      <c r="BK188" s="228">
        <f>ROUND(I188*H188,2)</f>
        <v>0</v>
      </c>
      <c r="BL188" s="17" t="s">
        <v>128</v>
      </c>
      <c r="BM188" s="227" t="s">
        <v>246</v>
      </c>
    </row>
    <row r="189" s="2" customFormat="1">
      <c r="A189" s="38"/>
      <c r="B189" s="39"/>
      <c r="C189" s="40"/>
      <c r="D189" s="229" t="s">
        <v>130</v>
      </c>
      <c r="E189" s="40"/>
      <c r="F189" s="230" t="s">
        <v>245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130</v>
      </c>
      <c r="AU189" s="17" t="s">
        <v>83</v>
      </c>
    </row>
    <row r="190" s="13" customFormat="1">
      <c r="A190" s="13"/>
      <c r="B190" s="234"/>
      <c r="C190" s="235"/>
      <c r="D190" s="229" t="s">
        <v>162</v>
      </c>
      <c r="E190" s="236" t="s">
        <v>1</v>
      </c>
      <c r="F190" s="237" t="s">
        <v>247</v>
      </c>
      <c r="G190" s="235"/>
      <c r="H190" s="238">
        <v>33.200000000000003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162</v>
      </c>
      <c r="AU190" s="244" t="s">
        <v>83</v>
      </c>
      <c r="AV190" s="13" t="s">
        <v>83</v>
      </c>
      <c r="AW190" s="13" t="s">
        <v>30</v>
      </c>
      <c r="AX190" s="13" t="s">
        <v>73</v>
      </c>
      <c r="AY190" s="244" t="s">
        <v>122</v>
      </c>
    </row>
    <row r="191" s="14" customFormat="1">
      <c r="A191" s="14"/>
      <c r="B191" s="245"/>
      <c r="C191" s="246"/>
      <c r="D191" s="229" t="s">
        <v>162</v>
      </c>
      <c r="E191" s="247" t="s">
        <v>1</v>
      </c>
      <c r="F191" s="248" t="s">
        <v>164</v>
      </c>
      <c r="G191" s="246"/>
      <c r="H191" s="249">
        <v>33.200000000000003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162</v>
      </c>
      <c r="AU191" s="255" t="s">
        <v>83</v>
      </c>
      <c r="AV191" s="14" t="s">
        <v>136</v>
      </c>
      <c r="AW191" s="14" t="s">
        <v>30</v>
      </c>
      <c r="AX191" s="14" t="s">
        <v>81</v>
      </c>
      <c r="AY191" s="255" t="s">
        <v>122</v>
      </c>
    </row>
    <row r="192" s="2" customFormat="1" ht="16.5" customHeight="1">
      <c r="A192" s="38"/>
      <c r="B192" s="39"/>
      <c r="C192" s="256" t="s">
        <v>248</v>
      </c>
      <c r="D192" s="256" t="s">
        <v>166</v>
      </c>
      <c r="E192" s="257" t="s">
        <v>249</v>
      </c>
      <c r="F192" s="258" t="s">
        <v>250</v>
      </c>
      <c r="G192" s="259" t="s">
        <v>144</v>
      </c>
      <c r="H192" s="260">
        <v>1.992</v>
      </c>
      <c r="I192" s="261"/>
      <c r="J192" s="262">
        <f>ROUND(I192*H192,2)</f>
        <v>0</v>
      </c>
      <c r="K192" s="263"/>
      <c r="L192" s="264"/>
      <c r="M192" s="265" t="s">
        <v>1</v>
      </c>
      <c r="N192" s="266" t="s">
        <v>38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165</v>
      </c>
      <c r="AT192" s="227" t="s">
        <v>166</v>
      </c>
      <c r="AU192" s="227" t="s">
        <v>83</v>
      </c>
      <c r="AY192" s="17" t="s">
        <v>122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81</v>
      </c>
      <c r="BK192" s="228">
        <f>ROUND(I192*H192,2)</f>
        <v>0</v>
      </c>
      <c r="BL192" s="17" t="s">
        <v>128</v>
      </c>
      <c r="BM192" s="227" t="s">
        <v>251</v>
      </c>
    </row>
    <row r="193" s="2" customFormat="1">
      <c r="A193" s="38"/>
      <c r="B193" s="39"/>
      <c r="C193" s="40"/>
      <c r="D193" s="229" t="s">
        <v>130</v>
      </c>
      <c r="E193" s="40"/>
      <c r="F193" s="230" t="s">
        <v>250</v>
      </c>
      <c r="G193" s="40"/>
      <c r="H193" s="40"/>
      <c r="I193" s="231"/>
      <c r="J193" s="40"/>
      <c r="K193" s="40"/>
      <c r="L193" s="44"/>
      <c r="M193" s="232"/>
      <c r="N193" s="23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83</v>
      </c>
    </row>
    <row r="194" s="2" customFormat="1" ht="16.5" customHeight="1">
      <c r="A194" s="38"/>
      <c r="B194" s="39"/>
      <c r="C194" s="215" t="s">
        <v>252</v>
      </c>
      <c r="D194" s="215" t="s">
        <v>124</v>
      </c>
      <c r="E194" s="216" t="s">
        <v>253</v>
      </c>
      <c r="F194" s="217" t="s">
        <v>254</v>
      </c>
      <c r="G194" s="218" t="s">
        <v>255</v>
      </c>
      <c r="H194" s="219">
        <v>1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38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128</v>
      </c>
      <c r="AT194" s="227" t="s">
        <v>124</v>
      </c>
      <c r="AU194" s="227" t="s">
        <v>83</v>
      </c>
      <c r="AY194" s="17" t="s">
        <v>122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81</v>
      </c>
      <c r="BK194" s="228">
        <f>ROUND(I194*H194,2)</f>
        <v>0</v>
      </c>
      <c r="BL194" s="17" t="s">
        <v>128</v>
      </c>
      <c r="BM194" s="227" t="s">
        <v>256</v>
      </c>
    </row>
    <row r="195" s="2" customFormat="1">
      <c r="A195" s="38"/>
      <c r="B195" s="39"/>
      <c r="C195" s="40"/>
      <c r="D195" s="229" t="s">
        <v>130</v>
      </c>
      <c r="E195" s="40"/>
      <c r="F195" s="230" t="s">
        <v>254</v>
      </c>
      <c r="G195" s="40"/>
      <c r="H195" s="40"/>
      <c r="I195" s="231"/>
      <c r="J195" s="40"/>
      <c r="K195" s="40"/>
      <c r="L195" s="44"/>
      <c r="M195" s="232"/>
      <c r="N195" s="23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130</v>
      </c>
      <c r="AU195" s="17" t="s">
        <v>83</v>
      </c>
    </row>
    <row r="196" s="2" customFormat="1" ht="44.25" customHeight="1">
      <c r="A196" s="38"/>
      <c r="B196" s="39"/>
      <c r="C196" s="215" t="s">
        <v>257</v>
      </c>
      <c r="D196" s="215" t="s">
        <v>124</v>
      </c>
      <c r="E196" s="216" t="s">
        <v>258</v>
      </c>
      <c r="F196" s="217" t="s">
        <v>259</v>
      </c>
      <c r="G196" s="218" t="s">
        <v>255</v>
      </c>
      <c r="H196" s="219">
        <v>1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38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128</v>
      </c>
      <c r="AT196" s="227" t="s">
        <v>124</v>
      </c>
      <c r="AU196" s="227" t="s">
        <v>83</v>
      </c>
      <c r="AY196" s="17" t="s">
        <v>122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81</v>
      </c>
      <c r="BK196" s="228">
        <f>ROUND(I196*H196,2)</f>
        <v>0</v>
      </c>
      <c r="BL196" s="17" t="s">
        <v>128</v>
      </c>
      <c r="BM196" s="227" t="s">
        <v>260</v>
      </c>
    </row>
    <row r="197" s="2" customFormat="1">
      <c r="A197" s="38"/>
      <c r="B197" s="39"/>
      <c r="C197" s="40"/>
      <c r="D197" s="229" t="s">
        <v>130</v>
      </c>
      <c r="E197" s="40"/>
      <c r="F197" s="230" t="s">
        <v>261</v>
      </c>
      <c r="G197" s="40"/>
      <c r="H197" s="40"/>
      <c r="I197" s="231"/>
      <c r="J197" s="40"/>
      <c r="K197" s="40"/>
      <c r="L197" s="44"/>
      <c r="M197" s="232"/>
      <c r="N197" s="23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130</v>
      </c>
      <c r="AU197" s="17" t="s">
        <v>83</v>
      </c>
    </row>
    <row r="198" s="12" customFormat="1" ht="22.8" customHeight="1">
      <c r="A198" s="12"/>
      <c r="B198" s="199"/>
      <c r="C198" s="200"/>
      <c r="D198" s="201" t="s">
        <v>72</v>
      </c>
      <c r="E198" s="213" t="s">
        <v>83</v>
      </c>
      <c r="F198" s="213" t="s">
        <v>262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SUM(P199:P208)</f>
        <v>0</v>
      </c>
      <c r="Q198" s="207"/>
      <c r="R198" s="208">
        <f>SUM(R199:R208)</f>
        <v>9.8349141099999997</v>
      </c>
      <c r="S198" s="207"/>
      <c r="T198" s="209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81</v>
      </c>
      <c r="AT198" s="211" t="s">
        <v>72</v>
      </c>
      <c r="AU198" s="211" t="s">
        <v>81</v>
      </c>
      <c r="AY198" s="210" t="s">
        <v>122</v>
      </c>
      <c r="BK198" s="212">
        <f>SUM(BK199:BK208)</f>
        <v>0</v>
      </c>
    </row>
    <row r="199" s="2" customFormat="1" ht="21.75" customHeight="1">
      <c r="A199" s="38"/>
      <c r="B199" s="39"/>
      <c r="C199" s="215" t="s">
        <v>263</v>
      </c>
      <c r="D199" s="215" t="s">
        <v>124</v>
      </c>
      <c r="E199" s="216" t="s">
        <v>264</v>
      </c>
      <c r="F199" s="217" t="s">
        <v>265</v>
      </c>
      <c r="G199" s="218" t="s">
        <v>139</v>
      </c>
      <c r="H199" s="219">
        <v>42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38</v>
      </c>
      <c r="O199" s="91"/>
      <c r="P199" s="225">
        <f>O199*H199</f>
        <v>0</v>
      </c>
      <c r="Q199" s="225">
        <v>0.00032000000000000003</v>
      </c>
      <c r="R199" s="225">
        <f>Q199*H199</f>
        <v>0.013440000000000001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128</v>
      </c>
      <c r="AT199" s="227" t="s">
        <v>124</v>
      </c>
      <c r="AU199" s="227" t="s">
        <v>83</v>
      </c>
      <c r="AY199" s="17" t="s">
        <v>122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81</v>
      </c>
      <c r="BK199" s="228">
        <f>ROUND(I199*H199,2)</f>
        <v>0</v>
      </c>
      <c r="BL199" s="17" t="s">
        <v>128</v>
      </c>
      <c r="BM199" s="227" t="s">
        <v>266</v>
      </c>
    </row>
    <row r="200" s="2" customFormat="1">
      <c r="A200" s="38"/>
      <c r="B200" s="39"/>
      <c r="C200" s="40"/>
      <c r="D200" s="229" t="s">
        <v>130</v>
      </c>
      <c r="E200" s="40"/>
      <c r="F200" s="230" t="s">
        <v>267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83</v>
      </c>
    </row>
    <row r="201" s="13" customFormat="1">
      <c r="A201" s="13"/>
      <c r="B201" s="234"/>
      <c r="C201" s="235"/>
      <c r="D201" s="229" t="s">
        <v>162</v>
      </c>
      <c r="E201" s="236" t="s">
        <v>1</v>
      </c>
      <c r="F201" s="237" t="s">
        <v>268</v>
      </c>
      <c r="G201" s="235"/>
      <c r="H201" s="238">
        <v>42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162</v>
      </c>
      <c r="AU201" s="244" t="s">
        <v>83</v>
      </c>
      <c r="AV201" s="13" t="s">
        <v>83</v>
      </c>
      <c r="AW201" s="13" t="s">
        <v>30</v>
      </c>
      <c r="AX201" s="13" t="s">
        <v>81</v>
      </c>
      <c r="AY201" s="244" t="s">
        <v>122</v>
      </c>
    </row>
    <row r="202" s="2" customFormat="1" ht="21.75" customHeight="1">
      <c r="A202" s="38"/>
      <c r="B202" s="39"/>
      <c r="C202" s="215" t="s">
        <v>269</v>
      </c>
      <c r="D202" s="215" t="s">
        <v>124</v>
      </c>
      <c r="E202" s="216" t="s">
        <v>270</v>
      </c>
      <c r="F202" s="217" t="s">
        <v>271</v>
      </c>
      <c r="G202" s="218" t="s">
        <v>144</v>
      </c>
      <c r="H202" s="219">
        <v>3.9670000000000001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38</v>
      </c>
      <c r="O202" s="91"/>
      <c r="P202" s="225">
        <f>O202*H202</f>
        <v>0</v>
      </c>
      <c r="Q202" s="225">
        <v>2.45329</v>
      </c>
      <c r="R202" s="225">
        <f>Q202*H202</f>
        <v>9.7322014299999999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128</v>
      </c>
      <c r="AT202" s="227" t="s">
        <v>124</v>
      </c>
      <c r="AU202" s="227" t="s">
        <v>83</v>
      </c>
      <c r="AY202" s="17" t="s">
        <v>122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81</v>
      </c>
      <c r="BK202" s="228">
        <f>ROUND(I202*H202,2)</f>
        <v>0</v>
      </c>
      <c r="BL202" s="17" t="s">
        <v>128</v>
      </c>
      <c r="BM202" s="227" t="s">
        <v>272</v>
      </c>
    </row>
    <row r="203" s="2" customFormat="1">
      <c r="A203" s="38"/>
      <c r="B203" s="39"/>
      <c r="C203" s="40"/>
      <c r="D203" s="229" t="s">
        <v>130</v>
      </c>
      <c r="E203" s="40"/>
      <c r="F203" s="230" t="s">
        <v>273</v>
      </c>
      <c r="G203" s="40"/>
      <c r="H203" s="40"/>
      <c r="I203" s="231"/>
      <c r="J203" s="40"/>
      <c r="K203" s="40"/>
      <c r="L203" s="44"/>
      <c r="M203" s="232"/>
      <c r="N203" s="23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130</v>
      </c>
      <c r="AU203" s="17" t="s">
        <v>83</v>
      </c>
    </row>
    <row r="204" s="13" customFormat="1">
      <c r="A204" s="13"/>
      <c r="B204" s="234"/>
      <c r="C204" s="235"/>
      <c r="D204" s="229" t="s">
        <v>162</v>
      </c>
      <c r="E204" s="236" t="s">
        <v>1</v>
      </c>
      <c r="F204" s="237" t="s">
        <v>274</v>
      </c>
      <c r="G204" s="235"/>
      <c r="H204" s="238">
        <v>3.9670000000000001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162</v>
      </c>
      <c r="AU204" s="244" t="s">
        <v>83</v>
      </c>
      <c r="AV204" s="13" t="s">
        <v>83</v>
      </c>
      <c r="AW204" s="13" t="s">
        <v>30</v>
      </c>
      <c r="AX204" s="13" t="s">
        <v>81</v>
      </c>
      <c r="AY204" s="244" t="s">
        <v>122</v>
      </c>
    </row>
    <row r="205" s="2" customFormat="1" ht="16.5" customHeight="1">
      <c r="A205" s="38"/>
      <c r="B205" s="39"/>
      <c r="C205" s="215" t="s">
        <v>275</v>
      </c>
      <c r="D205" s="215" t="s">
        <v>124</v>
      </c>
      <c r="E205" s="216" t="s">
        <v>276</v>
      </c>
      <c r="F205" s="217" t="s">
        <v>277</v>
      </c>
      <c r="G205" s="218" t="s">
        <v>169</v>
      </c>
      <c r="H205" s="219">
        <v>0.084000000000000005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38</v>
      </c>
      <c r="O205" s="91"/>
      <c r="P205" s="225">
        <f>O205*H205</f>
        <v>0</v>
      </c>
      <c r="Q205" s="225">
        <v>1.06277</v>
      </c>
      <c r="R205" s="225">
        <f>Q205*H205</f>
        <v>0.089272680000000007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128</v>
      </c>
      <c r="AT205" s="227" t="s">
        <v>124</v>
      </c>
      <c r="AU205" s="227" t="s">
        <v>83</v>
      </c>
      <c r="AY205" s="17" t="s">
        <v>122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81</v>
      </c>
      <c r="BK205" s="228">
        <f>ROUND(I205*H205,2)</f>
        <v>0</v>
      </c>
      <c r="BL205" s="17" t="s">
        <v>128</v>
      </c>
      <c r="BM205" s="227" t="s">
        <v>278</v>
      </c>
    </row>
    <row r="206" s="2" customFormat="1">
      <c r="A206" s="38"/>
      <c r="B206" s="39"/>
      <c r="C206" s="40"/>
      <c r="D206" s="229" t="s">
        <v>130</v>
      </c>
      <c r="E206" s="40"/>
      <c r="F206" s="230" t="s">
        <v>279</v>
      </c>
      <c r="G206" s="40"/>
      <c r="H206" s="40"/>
      <c r="I206" s="231"/>
      <c r="J206" s="40"/>
      <c r="K206" s="40"/>
      <c r="L206" s="44"/>
      <c r="M206" s="232"/>
      <c r="N206" s="23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130</v>
      </c>
      <c r="AU206" s="17" t="s">
        <v>83</v>
      </c>
    </row>
    <row r="207" s="13" customFormat="1">
      <c r="A207" s="13"/>
      <c r="B207" s="234"/>
      <c r="C207" s="235"/>
      <c r="D207" s="229" t="s">
        <v>162</v>
      </c>
      <c r="E207" s="236" t="s">
        <v>1</v>
      </c>
      <c r="F207" s="237" t="s">
        <v>280</v>
      </c>
      <c r="G207" s="235"/>
      <c r="H207" s="238">
        <v>0.084000000000000005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162</v>
      </c>
      <c r="AU207" s="244" t="s">
        <v>83</v>
      </c>
      <c r="AV207" s="13" t="s">
        <v>83</v>
      </c>
      <c r="AW207" s="13" t="s">
        <v>30</v>
      </c>
      <c r="AX207" s="13" t="s">
        <v>73</v>
      </c>
      <c r="AY207" s="244" t="s">
        <v>122</v>
      </c>
    </row>
    <row r="208" s="14" customFormat="1">
      <c r="A208" s="14"/>
      <c r="B208" s="245"/>
      <c r="C208" s="246"/>
      <c r="D208" s="229" t="s">
        <v>162</v>
      </c>
      <c r="E208" s="247" t="s">
        <v>1</v>
      </c>
      <c r="F208" s="248" t="s">
        <v>164</v>
      </c>
      <c r="G208" s="246"/>
      <c r="H208" s="249">
        <v>0.084000000000000005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162</v>
      </c>
      <c r="AU208" s="255" t="s">
        <v>83</v>
      </c>
      <c r="AV208" s="14" t="s">
        <v>136</v>
      </c>
      <c r="AW208" s="14" t="s">
        <v>30</v>
      </c>
      <c r="AX208" s="14" t="s">
        <v>81</v>
      </c>
      <c r="AY208" s="255" t="s">
        <v>122</v>
      </c>
    </row>
    <row r="209" s="12" customFormat="1" ht="22.8" customHeight="1">
      <c r="A209" s="12"/>
      <c r="B209" s="199"/>
      <c r="C209" s="200"/>
      <c r="D209" s="201" t="s">
        <v>72</v>
      </c>
      <c r="E209" s="213" t="s">
        <v>136</v>
      </c>
      <c r="F209" s="213" t="s">
        <v>281</v>
      </c>
      <c r="G209" s="200"/>
      <c r="H209" s="200"/>
      <c r="I209" s="203"/>
      <c r="J209" s="214">
        <f>BK209</f>
        <v>0</v>
      </c>
      <c r="K209" s="200"/>
      <c r="L209" s="205"/>
      <c r="M209" s="206"/>
      <c r="N209" s="207"/>
      <c r="O209" s="207"/>
      <c r="P209" s="208">
        <f>SUM(P210:P211)</f>
        <v>0</v>
      </c>
      <c r="Q209" s="207"/>
      <c r="R209" s="208">
        <f>SUM(R210:R211)</f>
        <v>9.5172421199999988</v>
      </c>
      <c r="S209" s="207"/>
      <c r="T209" s="209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81</v>
      </c>
      <c r="AT209" s="211" t="s">
        <v>72</v>
      </c>
      <c r="AU209" s="211" t="s">
        <v>81</v>
      </c>
      <c r="AY209" s="210" t="s">
        <v>122</v>
      </c>
      <c r="BK209" s="212">
        <f>SUM(BK210:BK211)</f>
        <v>0</v>
      </c>
    </row>
    <row r="210" s="2" customFormat="1" ht="16.5" customHeight="1">
      <c r="A210" s="38"/>
      <c r="B210" s="39"/>
      <c r="C210" s="215" t="s">
        <v>282</v>
      </c>
      <c r="D210" s="215" t="s">
        <v>124</v>
      </c>
      <c r="E210" s="216" t="s">
        <v>283</v>
      </c>
      <c r="F210" s="217" t="s">
        <v>284</v>
      </c>
      <c r="G210" s="218" t="s">
        <v>144</v>
      </c>
      <c r="H210" s="219">
        <v>4.218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38</v>
      </c>
      <c r="O210" s="91"/>
      <c r="P210" s="225">
        <f>O210*H210</f>
        <v>0</v>
      </c>
      <c r="Q210" s="225">
        <v>2.2563399999999998</v>
      </c>
      <c r="R210" s="225">
        <f>Q210*H210</f>
        <v>9.5172421199999988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128</v>
      </c>
      <c r="AT210" s="227" t="s">
        <v>124</v>
      </c>
      <c r="AU210" s="227" t="s">
        <v>83</v>
      </c>
      <c r="AY210" s="17" t="s">
        <v>122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81</v>
      </c>
      <c r="BK210" s="228">
        <f>ROUND(I210*H210,2)</f>
        <v>0</v>
      </c>
      <c r="BL210" s="17" t="s">
        <v>128</v>
      </c>
      <c r="BM210" s="227" t="s">
        <v>285</v>
      </c>
    </row>
    <row r="211" s="2" customFormat="1">
      <c r="A211" s="38"/>
      <c r="B211" s="39"/>
      <c r="C211" s="40"/>
      <c r="D211" s="229" t="s">
        <v>130</v>
      </c>
      <c r="E211" s="40"/>
      <c r="F211" s="230" t="s">
        <v>286</v>
      </c>
      <c r="G211" s="40"/>
      <c r="H211" s="40"/>
      <c r="I211" s="231"/>
      <c r="J211" s="40"/>
      <c r="K211" s="40"/>
      <c r="L211" s="44"/>
      <c r="M211" s="232"/>
      <c r="N211" s="23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130</v>
      </c>
      <c r="AU211" s="17" t="s">
        <v>83</v>
      </c>
    </row>
    <row r="212" s="12" customFormat="1" ht="22.8" customHeight="1">
      <c r="A212" s="12"/>
      <c r="B212" s="199"/>
      <c r="C212" s="200"/>
      <c r="D212" s="201" t="s">
        <v>72</v>
      </c>
      <c r="E212" s="213" t="s">
        <v>147</v>
      </c>
      <c r="F212" s="213" t="s">
        <v>287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SUM(P213:P229)</f>
        <v>0</v>
      </c>
      <c r="Q212" s="207"/>
      <c r="R212" s="208">
        <f>SUM(R213:R229)</f>
        <v>7.3033079999999995</v>
      </c>
      <c r="S212" s="207"/>
      <c r="T212" s="209">
        <f>SUM(T213:T229)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81</v>
      </c>
      <c r="AT212" s="211" t="s">
        <v>72</v>
      </c>
      <c r="AU212" s="211" t="s">
        <v>81</v>
      </c>
      <c r="AY212" s="210" t="s">
        <v>122</v>
      </c>
      <c r="BK212" s="212">
        <f>SUM(BK213:BK229)</f>
        <v>0</v>
      </c>
    </row>
    <row r="213" s="2" customFormat="1" ht="16.5" customHeight="1">
      <c r="A213" s="38"/>
      <c r="B213" s="39"/>
      <c r="C213" s="215" t="s">
        <v>288</v>
      </c>
      <c r="D213" s="215" t="s">
        <v>124</v>
      </c>
      <c r="E213" s="216" t="s">
        <v>289</v>
      </c>
      <c r="F213" s="217" t="s">
        <v>290</v>
      </c>
      <c r="G213" s="218" t="s">
        <v>127</v>
      </c>
      <c r="H213" s="219">
        <v>4.0999999999999996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38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128</v>
      </c>
      <c r="AT213" s="227" t="s">
        <v>124</v>
      </c>
      <c r="AU213" s="227" t="s">
        <v>83</v>
      </c>
      <c r="AY213" s="17" t="s">
        <v>122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81</v>
      </c>
      <c r="BK213" s="228">
        <f>ROUND(I213*H213,2)</f>
        <v>0</v>
      </c>
      <c r="BL213" s="17" t="s">
        <v>128</v>
      </c>
      <c r="BM213" s="227" t="s">
        <v>291</v>
      </c>
    </row>
    <row r="214" s="2" customFormat="1">
      <c r="A214" s="38"/>
      <c r="B214" s="39"/>
      <c r="C214" s="40"/>
      <c r="D214" s="229" t="s">
        <v>130</v>
      </c>
      <c r="E214" s="40"/>
      <c r="F214" s="230" t="s">
        <v>292</v>
      </c>
      <c r="G214" s="40"/>
      <c r="H214" s="40"/>
      <c r="I214" s="231"/>
      <c r="J214" s="40"/>
      <c r="K214" s="40"/>
      <c r="L214" s="44"/>
      <c r="M214" s="232"/>
      <c r="N214" s="23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130</v>
      </c>
      <c r="AU214" s="17" t="s">
        <v>83</v>
      </c>
    </row>
    <row r="215" s="2" customFormat="1" ht="16.5" customHeight="1">
      <c r="A215" s="38"/>
      <c r="B215" s="39"/>
      <c r="C215" s="215" t="s">
        <v>293</v>
      </c>
      <c r="D215" s="215" t="s">
        <v>124</v>
      </c>
      <c r="E215" s="216" t="s">
        <v>294</v>
      </c>
      <c r="F215" s="217" t="s">
        <v>295</v>
      </c>
      <c r="G215" s="218" t="s">
        <v>127</v>
      </c>
      <c r="H215" s="219">
        <v>11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38</v>
      </c>
      <c r="O215" s="91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128</v>
      </c>
      <c r="AT215" s="227" t="s">
        <v>124</v>
      </c>
      <c r="AU215" s="227" t="s">
        <v>83</v>
      </c>
      <c r="AY215" s="17" t="s">
        <v>122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81</v>
      </c>
      <c r="BK215" s="228">
        <f>ROUND(I215*H215,2)</f>
        <v>0</v>
      </c>
      <c r="BL215" s="17" t="s">
        <v>128</v>
      </c>
      <c r="BM215" s="227" t="s">
        <v>296</v>
      </c>
    </row>
    <row r="216" s="2" customFormat="1">
      <c r="A216" s="38"/>
      <c r="B216" s="39"/>
      <c r="C216" s="40"/>
      <c r="D216" s="229" t="s">
        <v>130</v>
      </c>
      <c r="E216" s="40"/>
      <c r="F216" s="230" t="s">
        <v>297</v>
      </c>
      <c r="G216" s="40"/>
      <c r="H216" s="40"/>
      <c r="I216" s="231"/>
      <c r="J216" s="40"/>
      <c r="K216" s="40"/>
      <c r="L216" s="44"/>
      <c r="M216" s="232"/>
      <c r="N216" s="23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130</v>
      </c>
      <c r="AU216" s="17" t="s">
        <v>83</v>
      </c>
    </row>
    <row r="217" s="13" customFormat="1">
      <c r="A217" s="13"/>
      <c r="B217" s="234"/>
      <c r="C217" s="235"/>
      <c r="D217" s="229" t="s">
        <v>162</v>
      </c>
      <c r="E217" s="236" t="s">
        <v>1</v>
      </c>
      <c r="F217" s="237" t="s">
        <v>183</v>
      </c>
      <c r="G217" s="235"/>
      <c r="H217" s="238">
        <v>11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162</v>
      </c>
      <c r="AU217" s="244" t="s">
        <v>83</v>
      </c>
      <c r="AV217" s="13" t="s">
        <v>83</v>
      </c>
      <c r="AW217" s="13" t="s">
        <v>30</v>
      </c>
      <c r="AX217" s="13" t="s">
        <v>81</v>
      </c>
      <c r="AY217" s="244" t="s">
        <v>122</v>
      </c>
    </row>
    <row r="218" s="2" customFormat="1" ht="21.75" customHeight="1">
      <c r="A218" s="38"/>
      <c r="B218" s="39"/>
      <c r="C218" s="215" t="s">
        <v>298</v>
      </c>
      <c r="D218" s="215" t="s">
        <v>124</v>
      </c>
      <c r="E218" s="216" t="s">
        <v>299</v>
      </c>
      <c r="F218" s="217" t="s">
        <v>300</v>
      </c>
      <c r="G218" s="218" t="s">
        <v>127</v>
      </c>
      <c r="H218" s="219">
        <v>11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38</v>
      </c>
      <c r="O218" s="91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128</v>
      </c>
      <c r="AT218" s="227" t="s">
        <v>124</v>
      </c>
      <c r="AU218" s="227" t="s">
        <v>83</v>
      </c>
      <c r="AY218" s="17" t="s">
        <v>122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81</v>
      </c>
      <c r="BK218" s="228">
        <f>ROUND(I218*H218,2)</f>
        <v>0</v>
      </c>
      <c r="BL218" s="17" t="s">
        <v>128</v>
      </c>
      <c r="BM218" s="227" t="s">
        <v>301</v>
      </c>
    </row>
    <row r="219" s="2" customFormat="1">
      <c r="A219" s="38"/>
      <c r="B219" s="39"/>
      <c r="C219" s="40"/>
      <c r="D219" s="229" t="s">
        <v>130</v>
      </c>
      <c r="E219" s="40"/>
      <c r="F219" s="230" t="s">
        <v>302</v>
      </c>
      <c r="G219" s="40"/>
      <c r="H219" s="40"/>
      <c r="I219" s="231"/>
      <c r="J219" s="40"/>
      <c r="K219" s="40"/>
      <c r="L219" s="44"/>
      <c r="M219" s="232"/>
      <c r="N219" s="23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83</v>
      </c>
    </row>
    <row r="220" s="2" customFormat="1" ht="21.75" customHeight="1">
      <c r="A220" s="38"/>
      <c r="B220" s="39"/>
      <c r="C220" s="215" t="s">
        <v>303</v>
      </c>
      <c r="D220" s="215" t="s">
        <v>124</v>
      </c>
      <c r="E220" s="216" t="s">
        <v>304</v>
      </c>
      <c r="F220" s="217" t="s">
        <v>305</v>
      </c>
      <c r="G220" s="218" t="s">
        <v>127</v>
      </c>
      <c r="H220" s="219">
        <v>11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38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128</v>
      </c>
      <c r="AT220" s="227" t="s">
        <v>124</v>
      </c>
      <c r="AU220" s="227" t="s">
        <v>83</v>
      </c>
      <c r="AY220" s="17" t="s">
        <v>122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81</v>
      </c>
      <c r="BK220" s="228">
        <f>ROUND(I220*H220,2)</f>
        <v>0</v>
      </c>
      <c r="BL220" s="17" t="s">
        <v>128</v>
      </c>
      <c r="BM220" s="227" t="s">
        <v>306</v>
      </c>
    </row>
    <row r="221" s="2" customFormat="1">
      <c r="A221" s="38"/>
      <c r="B221" s="39"/>
      <c r="C221" s="40"/>
      <c r="D221" s="229" t="s">
        <v>130</v>
      </c>
      <c r="E221" s="40"/>
      <c r="F221" s="230" t="s">
        <v>307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130</v>
      </c>
      <c r="AU221" s="17" t="s">
        <v>83</v>
      </c>
    </row>
    <row r="222" s="2" customFormat="1" ht="21.75" customHeight="1">
      <c r="A222" s="38"/>
      <c r="B222" s="39"/>
      <c r="C222" s="215" t="s">
        <v>308</v>
      </c>
      <c r="D222" s="215" t="s">
        <v>124</v>
      </c>
      <c r="E222" s="216" t="s">
        <v>309</v>
      </c>
      <c r="F222" s="217" t="s">
        <v>310</v>
      </c>
      <c r="G222" s="218" t="s">
        <v>127</v>
      </c>
      <c r="H222" s="219">
        <v>4.0999999999999996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38</v>
      </c>
      <c r="O222" s="91"/>
      <c r="P222" s="225">
        <f>O222*H222</f>
        <v>0</v>
      </c>
      <c r="Q222" s="225">
        <v>0.16700000000000001</v>
      </c>
      <c r="R222" s="225">
        <f>Q222*H222</f>
        <v>0.68469999999999998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128</v>
      </c>
      <c r="AT222" s="227" t="s">
        <v>124</v>
      </c>
      <c r="AU222" s="227" t="s">
        <v>83</v>
      </c>
      <c r="AY222" s="17" t="s">
        <v>122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81</v>
      </c>
      <c r="BK222" s="228">
        <f>ROUND(I222*H222,2)</f>
        <v>0</v>
      </c>
      <c r="BL222" s="17" t="s">
        <v>128</v>
      </c>
      <c r="BM222" s="227" t="s">
        <v>311</v>
      </c>
    </row>
    <row r="223" s="2" customFormat="1">
      <c r="A223" s="38"/>
      <c r="B223" s="39"/>
      <c r="C223" s="40"/>
      <c r="D223" s="229" t="s">
        <v>130</v>
      </c>
      <c r="E223" s="40"/>
      <c r="F223" s="230" t="s">
        <v>312</v>
      </c>
      <c r="G223" s="40"/>
      <c r="H223" s="40"/>
      <c r="I223" s="231"/>
      <c r="J223" s="40"/>
      <c r="K223" s="40"/>
      <c r="L223" s="44"/>
      <c r="M223" s="232"/>
      <c r="N223" s="23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130</v>
      </c>
      <c r="AU223" s="17" t="s">
        <v>83</v>
      </c>
    </row>
    <row r="224" s="2" customFormat="1" ht="16.5" customHeight="1">
      <c r="A224" s="38"/>
      <c r="B224" s="39"/>
      <c r="C224" s="256" t="s">
        <v>313</v>
      </c>
      <c r="D224" s="256" t="s">
        <v>166</v>
      </c>
      <c r="E224" s="257" t="s">
        <v>314</v>
      </c>
      <c r="F224" s="258" t="s">
        <v>315</v>
      </c>
      <c r="G224" s="259" t="s">
        <v>169</v>
      </c>
      <c r="H224" s="260">
        <v>0.53000000000000003</v>
      </c>
      <c r="I224" s="261"/>
      <c r="J224" s="262">
        <f>ROUND(I224*H224,2)</f>
        <v>0</v>
      </c>
      <c r="K224" s="263"/>
      <c r="L224" s="264"/>
      <c r="M224" s="265" t="s">
        <v>1</v>
      </c>
      <c r="N224" s="266" t="s">
        <v>38</v>
      </c>
      <c r="O224" s="91"/>
      <c r="P224" s="225">
        <f>O224*H224</f>
        <v>0</v>
      </c>
      <c r="Q224" s="225">
        <v>1</v>
      </c>
      <c r="R224" s="225">
        <f>Q224*H224</f>
        <v>0.53000000000000003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165</v>
      </c>
      <c r="AT224" s="227" t="s">
        <v>166</v>
      </c>
      <c r="AU224" s="227" t="s">
        <v>83</v>
      </c>
      <c r="AY224" s="17" t="s">
        <v>122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81</v>
      </c>
      <c r="BK224" s="228">
        <f>ROUND(I224*H224,2)</f>
        <v>0</v>
      </c>
      <c r="BL224" s="17" t="s">
        <v>128</v>
      </c>
      <c r="BM224" s="227" t="s">
        <v>316</v>
      </c>
    </row>
    <row r="225" s="2" customFormat="1">
      <c r="A225" s="38"/>
      <c r="B225" s="39"/>
      <c r="C225" s="40"/>
      <c r="D225" s="229" t="s">
        <v>130</v>
      </c>
      <c r="E225" s="40"/>
      <c r="F225" s="230" t="s">
        <v>315</v>
      </c>
      <c r="G225" s="40"/>
      <c r="H225" s="40"/>
      <c r="I225" s="231"/>
      <c r="J225" s="40"/>
      <c r="K225" s="40"/>
      <c r="L225" s="44"/>
      <c r="M225" s="232"/>
      <c r="N225" s="23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83</v>
      </c>
    </row>
    <row r="226" s="2" customFormat="1" ht="21.75" customHeight="1">
      <c r="A226" s="38"/>
      <c r="B226" s="39"/>
      <c r="C226" s="215" t="s">
        <v>317</v>
      </c>
      <c r="D226" s="215" t="s">
        <v>124</v>
      </c>
      <c r="E226" s="216" t="s">
        <v>318</v>
      </c>
      <c r="F226" s="217" t="s">
        <v>319</v>
      </c>
      <c r="G226" s="218" t="s">
        <v>127</v>
      </c>
      <c r="H226" s="219">
        <v>16.800000000000001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38</v>
      </c>
      <c r="O226" s="91"/>
      <c r="P226" s="225">
        <f>O226*H226</f>
        <v>0</v>
      </c>
      <c r="Q226" s="225">
        <v>0.25080999999999998</v>
      </c>
      <c r="R226" s="225">
        <f>Q226*H226</f>
        <v>4.2136079999999998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128</v>
      </c>
      <c r="AT226" s="227" t="s">
        <v>124</v>
      </c>
      <c r="AU226" s="227" t="s">
        <v>83</v>
      </c>
      <c r="AY226" s="17" t="s">
        <v>122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81</v>
      </c>
      <c r="BK226" s="228">
        <f>ROUND(I226*H226,2)</f>
        <v>0</v>
      </c>
      <c r="BL226" s="17" t="s">
        <v>128</v>
      </c>
      <c r="BM226" s="227" t="s">
        <v>320</v>
      </c>
    </row>
    <row r="227" s="2" customFormat="1">
      <c r="A227" s="38"/>
      <c r="B227" s="39"/>
      <c r="C227" s="40"/>
      <c r="D227" s="229" t="s">
        <v>130</v>
      </c>
      <c r="E227" s="40"/>
      <c r="F227" s="230" t="s">
        <v>321</v>
      </c>
      <c r="G227" s="40"/>
      <c r="H227" s="40"/>
      <c r="I227" s="231"/>
      <c r="J227" s="40"/>
      <c r="K227" s="40"/>
      <c r="L227" s="44"/>
      <c r="M227" s="232"/>
      <c r="N227" s="23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130</v>
      </c>
      <c r="AU227" s="17" t="s">
        <v>83</v>
      </c>
    </row>
    <row r="228" s="2" customFormat="1" ht="16.5" customHeight="1">
      <c r="A228" s="38"/>
      <c r="B228" s="39"/>
      <c r="C228" s="256" t="s">
        <v>322</v>
      </c>
      <c r="D228" s="256" t="s">
        <v>166</v>
      </c>
      <c r="E228" s="257" t="s">
        <v>323</v>
      </c>
      <c r="F228" s="258" t="s">
        <v>324</v>
      </c>
      <c r="G228" s="259" t="s">
        <v>169</v>
      </c>
      <c r="H228" s="260">
        <v>1.875</v>
      </c>
      <c r="I228" s="261"/>
      <c r="J228" s="262">
        <f>ROUND(I228*H228,2)</f>
        <v>0</v>
      </c>
      <c r="K228" s="263"/>
      <c r="L228" s="264"/>
      <c r="M228" s="265" t="s">
        <v>1</v>
      </c>
      <c r="N228" s="266" t="s">
        <v>38</v>
      </c>
      <c r="O228" s="91"/>
      <c r="P228" s="225">
        <f>O228*H228</f>
        <v>0</v>
      </c>
      <c r="Q228" s="225">
        <v>1</v>
      </c>
      <c r="R228" s="225">
        <f>Q228*H228</f>
        <v>1.875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165</v>
      </c>
      <c r="AT228" s="227" t="s">
        <v>166</v>
      </c>
      <c r="AU228" s="227" t="s">
        <v>83</v>
      </c>
      <c r="AY228" s="17" t="s">
        <v>122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81</v>
      </c>
      <c r="BK228" s="228">
        <f>ROUND(I228*H228,2)</f>
        <v>0</v>
      </c>
      <c r="BL228" s="17" t="s">
        <v>128</v>
      </c>
      <c r="BM228" s="227" t="s">
        <v>325</v>
      </c>
    </row>
    <row r="229" s="2" customFormat="1">
      <c r="A229" s="38"/>
      <c r="B229" s="39"/>
      <c r="C229" s="40"/>
      <c r="D229" s="229" t="s">
        <v>130</v>
      </c>
      <c r="E229" s="40"/>
      <c r="F229" s="230" t="s">
        <v>324</v>
      </c>
      <c r="G229" s="40"/>
      <c r="H229" s="40"/>
      <c r="I229" s="231"/>
      <c r="J229" s="40"/>
      <c r="K229" s="40"/>
      <c r="L229" s="44"/>
      <c r="M229" s="232"/>
      <c r="N229" s="23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130</v>
      </c>
      <c r="AU229" s="17" t="s">
        <v>83</v>
      </c>
    </row>
    <row r="230" s="12" customFormat="1" ht="22.8" customHeight="1">
      <c r="A230" s="12"/>
      <c r="B230" s="199"/>
      <c r="C230" s="200"/>
      <c r="D230" s="201" t="s">
        <v>72</v>
      </c>
      <c r="E230" s="213" t="s">
        <v>172</v>
      </c>
      <c r="F230" s="213" t="s">
        <v>326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SUM(P231:P245)</f>
        <v>0</v>
      </c>
      <c r="Q230" s="207"/>
      <c r="R230" s="208">
        <f>SUM(R231:R245)</f>
        <v>9.1903459999999999</v>
      </c>
      <c r="S230" s="207"/>
      <c r="T230" s="209">
        <f>SUM(T231:T245)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81</v>
      </c>
      <c r="AT230" s="211" t="s">
        <v>72</v>
      </c>
      <c r="AU230" s="211" t="s">
        <v>81</v>
      </c>
      <c r="AY230" s="210" t="s">
        <v>122</v>
      </c>
      <c r="BK230" s="212">
        <f>SUM(BK231:BK245)</f>
        <v>0</v>
      </c>
    </row>
    <row r="231" s="2" customFormat="1" ht="21.75" customHeight="1">
      <c r="A231" s="38"/>
      <c r="B231" s="39"/>
      <c r="C231" s="215" t="s">
        <v>327</v>
      </c>
      <c r="D231" s="215" t="s">
        <v>124</v>
      </c>
      <c r="E231" s="216" t="s">
        <v>328</v>
      </c>
      <c r="F231" s="217" t="s">
        <v>329</v>
      </c>
      <c r="G231" s="218" t="s">
        <v>139</v>
      </c>
      <c r="H231" s="219">
        <v>38.799999999999997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38</v>
      </c>
      <c r="O231" s="91"/>
      <c r="P231" s="225">
        <f>O231*H231</f>
        <v>0</v>
      </c>
      <c r="Q231" s="225">
        <v>0.14066999999999999</v>
      </c>
      <c r="R231" s="225">
        <f>Q231*H231</f>
        <v>5.4579959999999996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128</v>
      </c>
      <c r="AT231" s="227" t="s">
        <v>124</v>
      </c>
      <c r="AU231" s="227" t="s">
        <v>83</v>
      </c>
      <c r="AY231" s="17" t="s">
        <v>122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81</v>
      </c>
      <c r="BK231" s="228">
        <f>ROUND(I231*H231,2)</f>
        <v>0</v>
      </c>
      <c r="BL231" s="17" t="s">
        <v>128</v>
      </c>
      <c r="BM231" s="227" t="s">
        <v>330</v>
      </c>
    </row>
    <row r="232" s="2" customFormat="1">
      <c r="A232" s="38"/>
      <c r="B232" s="39"/>
      <c r="C232" s="40"/>
      <c r="D232" s="229" t="s">
        <v>130</v>
      </c>
      <c r="E232" s="40"/>
      <c r="F232" s="230" t="s">
        <v>331</v>
      </c>
      <c r="G232" s="40"/>
      <c r="H232" s="40"/>
      <c r="I232" s="231"/>
      <c r="J232" s="40"/>
      <c r="K232" s="40"/>
      <c r="L232" s="44"/>
      <c r="M232" s="232"/>
      <c r="N232" s="23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130</v>
      </c>
      <c r="AU232" s="17" t="s">
        <v>83</v>
      </c>
    </row>
    <row r="233" s="13" customFormat="1">
      <c r="A233" s="13"/>
      <c r="B233" s="234"/>
      <c r="C233" s="235"/>
      <c r="D233" s="229" t="s">
        <v>162</v>
      </c>
      <c r="E233" s="236" t="s">
        <v>1</v>
      </c>
      <c r="F233" s="237" t="s">
        <v>332</v>
      </c>
      <c r="G233" s="235"/>
      <c r="H233" s="238">
        <v>35.799999999999997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162</v>
      </c>
      <c r="AU233" s="244" t="s">
        <v>83</v>
      </c>
      <c r="AV233" s="13" t="s">
        <v>83</v>
      </c>
      <c r="AW233" s="13" t="s">
        <v>30</v>
      </c>
      <c r="AX233" s="13" t="s">
        <v>73</v>
      </c>
      <c r="AY233" s="244" t="s">
        <v>122</v>
      </c>
    </row>
    <row r="234" s="14" customFormat="1">
      <c r="A234" s="14"/>
      <c r="B234" s="245"/>
      <c r="C234" s="246"/>
      <c r="D234" s="229" t="s">
        <v>162</v>
      </c>
      <c r="E234" s="247" t="s">
        <v>1</v>
      </c>
      <c r="F234" s="248" t="s">
        <v>164</v>
      </c>
      <c r="G234" s="246"/>
      <c r="H234" s="249">
        <v>35.799999999999997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162</v>
      </c>
      <c r="AU234" s="255" t="s">
        <v>83</v>
      </c>
      <c r="AV234" s="14" t="s">
        <v>136</v>
      </c>
      <c r="AW234" s="14" t="s">
        <v>30</v>
      </c>
      <c r="AX234" s="14" t="s">
        <v>73</v>
      </c>
      <c r="AY234" s="255" t="s">
        <v>122</v>
      </c>
    </row>
    <row r="235" s="13" customFormat="1">
      <c r="A235" s="13"/>
      <c r="B235" s="234"/>
      <c r="C235" s="235"/>
      <c r="D235" s="229" t="s">
        <v>162</v>
      </c>
      <c r="E235" s="236" t="s">
        <v>1</v>
      </c>
      <c r="F235" s="237" t="s">
        <v>136</v>
      </c>
      <c r="G235" s="235"/>
      <c r="H235" s="238">
        <v>3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162</v>
      </c>
      <c r="AU235" s="244" t="s">
        <v>83</v>
      </c>
      <c r="AV235" s="13" t="s">
        <v>83</v>
      </c>
      <c r="AW235" s="13" t="s">
        <v>30</v>
      </c>
      <c r="AX235" s="13" t="s">
        <v>73</v>
      </c>
      <c r="AY235" s="244" t="s">
        <v>122</v>
      </c>
    </row>
    <row r="236" s="14" customFormat="1">
      <c r="A236" s="14"/>
      <c r="B236" s="245"/>
      <c r="C236" s="246"/>
      <c r="D236" s="229" t="s">
        <v>162</v>
      </c>
      <c r="E236" s="247" t="s">
        <v>1</v>
      </c>
      <c r="F236" s="248" t="s">
        <v>333</v>
      </c>
      <c r="G236" s="246"/>
      <c r="H236" s="249">
        <v>3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162</v>
      </c>
      <c r="AU236" s="255" t="s">
        <v>83</v>
      </c>
      <c r="AV236" s="14" t="s">
        <v>136</v>
      </c>
      <c r="AW236" s="14" t="s">
        <v>30</v>
      </c>
      <c r="AX236" s="14" t="s">
        <v>73</v>
      </c>
      <c r="AY236" s="255" t="s">
        <v>122</v>
      </c>
    </row>
    <row r="237" s="15" customFormat="1">
      <c r="A237" s="15"/>
      <c r="B237" s="267"/>
      <c r="C237" s="268"/>
      <c r="D237" s="229" t="s">
        <v>162</v>
      </c>
      <c r="E237" s="269" t="s">
        <v>1</v>
      </c>
      <c r="F237" s="270" t="s">
        <v>334</v>
      </c>
      <c r="G237" s="268"/>
      <c r="H237" s="271">
        <v>38.799999999999997</v>
      </c>
      <c r="I237" s="272"/>
      <c r="J237" s="268"/>
      <c r="K237" s="268"/>
      <c r="L237" s="273"/>
      <c r="M237" s="274"/>
      <c r="N237" s="275"/>
      <c r="O237" s="275"/>
      <c r="P237" s="275"/>
      <c r="Q237" s="275"/>
      <c r="R237" s="275"/>
      <c r="S237" s="275"/>
      <c r="T237" s="27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7" t="s">
        <v>162</v>
      </c>
      <c r="AU237" s="277" t="s">
        <v>83</v>
      </c>
      <c r="AV237" s="15" t="s">
        <v>128</v>
      </c>
      <c r="AW237" s="15" t="s">
        <v>30</v>
      </c>
      <c r="AX237" s="15" t="s">
        <v>81</v>
      </c>
      <c r="AY237" s="277" t="s">
        <v>122</v>
      </c>
    </row>
    <row r="238" s="2" customFormat="1" ht="16.5" customHeight="1">
      <c r="A238" s="38"/>
      <c r="B238" s="39"/>
      <c r="C238" s="256" t="s">
        <v>335</v>
      </c>
      <c r="D238" s="256" t="s">
        <v>166</v>
      </c>
      <c r="E238" s="257" t="s">
        <v>336</v>
      </c>
      <c r="F238" s="258" t="s">
        <v>337</v>
      </c>
      <c r="G238" s="259" t="s">
        <v>139</v>
      </c>
      <c r="H238" s="260">
        <v>35.799999999999997</v>
      </c>
      <c r="I238" s="261"/>
      <c r="J238" s="262">
        <f>ROUND(I238*H238,2)</f>
        <v>0</v>
      </c>
      <c r="K238" s="263"/>
      <c r="L238" s="264"/>
      <c r="M238" s="265" t="s">
        <v>1</v>
      </c>
      <c r="N238" s="266" t="s">
        <v>38</v>
      </c>
      <c r="O238" s="91"/>
      <c r="P238" s="225">
        <f>O238*H238</f>
        <v>0</v>
      </c>
      <c r="Q238" s="225">
        <v>0.104</v>
      </c>
      <c r="R238" s="225">
        <f>Q238*H238</f>
        <v>3.7231999999999994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165</v>
      </c>
      <c r="AT238" s="227" t="s">
        <v>166</v>
      </c>
      <c r="AU238" s="227" t="s">
        <v>83</v>
      </c>
      <c r="AY238" s="17" t="s">
        <v>122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81</v>
      </c>
      <c r="BK238" s="228">
        <f>ROUND(I238*H238,2)</f>
        <v>0</v>
      </c>
      <c r="BL238" s="17" t="s">
        <v>128</v>
      </c>
      <c r="BM238" s="227" t="s">
        <v>338</v>
      </c>
    </row>
    <row r="239" s="2" customFormat="1">
      <c r="A239" s="38"/>
      <c r="B239" s="39"/>
      <c r="C239" s="40"/>
      <c r="D239" s="229" t="s">
        <v>130</v>
      </c>
      <c r="E239" s="40"/>
      <c r="F239" s="230" t="s">
        <v>337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130</v>
      </c>
      <c r="AU239" s="17" t="s">
        <v>83</v>
      </c>
    </row>
    <row r="240" s="2" customFormat="1" ht="21.75" customHeight="1">
      <c r="A240" s="38"/>
      <c r="B240" s="39"/>
      <c r="C240" s="215" t="s">
        <v>339</v>
      </c>
      <c r="D240" s="215" t="s">
        <v>124</v>
      </c>
      <c r="E240" s="216" t="s">
        <v>340</v>
      </c>
      <c r="F240" s="217" t="s">
        <v>341</v>
      </c>
      <c r="G240" s="218" t="s">
        <v>139</v>
      </c>
      <c r="H240" s="219">
        <v>15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38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128</v>
      </c>
      <c r="AT240" s="227" t="s">
        <v>124</v>
      </c>
      <c r="AU240" s="227" t="s">
        <v>83</v>
      </c>
      <c r="AY240" s="17" t="s">
        <v>122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81</v>
      </c>
      <c r="BK240" s="228">
        <f>ROUND(I240*H240,2)</f>
        <v>0</v>
      </c>
      <c r="BL240" s="17" t="s">
        <v>128</v>
      </c>
      <c r="BM240" s="227" t="s">
        <v>342</v>
      </c>
    </row>
    <row r="241" s="2" customFormat="1">
      <c r="A241" s="38"/>
      <c r="B241" s="39"/>
      <c r="C241" s="40"/>
      <c r="D241" s="229" t="s">
        <v>130</v>
      </c>
      <c r="E241" s="40"/>
      <c r="F241" s="230" t="s">
        <v>343</v>
      </c>
      <c r="G241" s="40"/>
      <c r="H241" s="40"/>
      <c r="I241" s="231"/>
      <c r="J241" s="40"/>
      <c r="K241" s="40"/>
      <c r="L241" s="44"/>
      <c r="M241" s="232"/>
      <c r="N241" s="23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83</v>
      </c>
    </row>
    <row r="242" s="2" customFormat="1" ht="33" customHeight="1">
      <c r="A242" s="38"/>
      <c r="B242" s="39"/>
      <c r="C242" s="215" t="s">
        <v>344</v>
      </c>
      <c r="D242" s="215" t="s">
        <v>124</v>
      </c>
      <c r="E242" s="216" t="s">
        <v>345</v>
      </c>
      <c r="F242" s="217" t="s">
        <v>346</v>
      </c>
      <c r="G242" s="218" t="s">
        <v>139</v>
      </c>
      <c r="H242" s="219">
        <v>15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38</v>
      </c>
      <c r="O242" s="91"/>
      <c r="P242" s="225">
        <f>O242*H242</f>
        <v>0</v>
      </c>
      <c r="Q242" s="225">
        <v>0.00060999999999999997</v>
      </c>
      <c r="R242" s="225">
        <f>Q242*H242</f>
        <v>0.0091500000000000001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128</v>
      </c>
      <c r="AT242" s="227" t="s">
        <v>124</v>
      </c>
      <c r="AU242" s="227" t="s">
        <v>83</v>
      </c>
      <c r="AY242" s="17" t="s">
        <v>122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81</v>
      </c>
      <c r="BK242" s="228">
        <f>ROUND(I242*H242,2)</f>
        <v>0</v>
      </c>
      <c r="BL242" s="17" t="s">
        <v>128</v>
      </c>
      <c r="BM242" s="227" t="s">
        <v>347</v>
      </c>
    </row>
    <row r="243" s="2" customFormat="1">
      <c r="A243" s="38"/>
      <c r="B243" s="39"/>
      <c r="C243" s="40"/>
      <c r="D243" s="229" t="s">
        <v>130</v>
      </c>
      <c r="E243" s="40"/>
      <c r="F243" s="230" t="s">
        <v>348</v>
      </c>
      <c r="G243" s="40"/>
      <c r="H243" s="40"/>
      <c r="I243" s="231"/>
      <c r="J243" s="40"/>
      <c r="K243" s="40"/>
      <c r="L243" s="44"/>
      <c r="M243" s="232"/>
      <c r="N243" s="23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130</v>
      </c>
      <c r="AU243" s="17" t="s">
        <v>83</v>
      </c>
    </row>
    <row r="244" s="2" customFormat="1" ht="21.75" customHeight="1">
      <c r="A244" s="38"/>
      <c r="B244" s="39"/>
      <c r="C244" s="215" t="s">
        <v>349</v>
      </c>
      <c r="D244" s="215" t="s">
        <v>124</v>
      </c>
      <c r="E244" s="216" t="s">
        <v>350</v>
      </c>
      <c r="F244" s="217" t="s">
        <v>351</v>
      </c>
      <c r="G244" s="218" t="s">
        <v>139</v>
      </c>
      <c r="H244" s="219">
        <v>15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38</v>
      </c>
      <c r="O244" s="91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128</v>
      </c>
      <c r="AT244" s="227" t="s">
        <v>124</v>
      </c>
      <c r="AU244" s="227" t="s">
        <v>83</v>
      </c>
      <c r="AY244" s="17" t="s">
        <v>122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81</v>
      </c>
      <c r="BK244" s="228">
        <f>ROUND(I244*H244,2)</f>
        <v>0</v>
      </c>
      <c r="BL244" s="17" t="s">
        <v>128</v>
      </c>
      <c r="BM244" s="227" t="s">
        <v>352</v>
      </c>
    </row>
    <row r="245" s="2" customFormat="1">
      <c r="A245" s="38"/>
      <c r="B245" s="39"/>
      <c r="C245" s="40"/>
      <c r="D245" s="229" t="s">
        <v>130</v>
      </c>
      <c r="E245" s="40"/>
      <c r="F245" s="230" t="s">
        <v>353</v>
      </c>
      <c r="G245" s="40"/>
      <c r="H245" s="40"/>
      <c r="I245" s="231"/>
      <c r="J245" s="40"/>
      <c r="K245" s="40"/>
      <c r="L245" s="44"/>
      <c r="M245" s="232"/>
      <c r="N245" s="23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130</v>
      </c>
      <c r="AU245" s="17" t="s">
        <v>83</v>
      </c>
    </row>
    <row r="246" s="12" customFormat="1" ht="22.8" customHeight="1">
      <c r="A246" s="12"/>
      <c r="B246" s="199"/>
      <c r="C246" s="200"/>
      <c r="D246" s="201" t="s">
        <v>72</v>
      </c>
      <c r="E246" s="213" t="s">
        <v>354</v>
      </c>
      <c r="F246" s="213" t="s">
        <v>355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SUM(P247:P257)</f>
        <v>0</v>
      </c>
      <c r="Q246" s="207"/>
      <c r="R246" s="208">
        <f>SUM(R247:R257)</f>
        <v>0</v>
      </c>
      <c r="S246" s="207"/>
      <c r="T246" s="209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81</v>
      </c>
      <c r="AT246" s="211" t="s">
        <v>72</v>
      </c>
      <c r="AU246" s="211" t="s">
        <v>81</v>
      </c>
      <c r="AY246" s="210" t="s">
        <v>122</v>
      </c>
      <c r="BK246" s="212">
        <f>SUM(BK247:BK257)</f>
        <v>0</v>
      </c>
    </row>
    <row r="247" s="2" customFormat="1" ht="21.75" customHeight="1">
      <c r="A247" s="38"/>
      <c r="B247" s="39"/>
      <c r="C247" s="215" t="s">
        <v>356</v>
      </c>
      <c r="D247" s="215" t="s">
        <v>124</v>
      </c>
      <c r="E247" s="216" t="s">
        <v>357</v>
      </c>
      <c r="F247" s="217" t="s">
        <v>358</v>
      </c>
      <c r="G247" s="218" t="s">
        <v>169</v>
      </c>
      <c r="H247" s="219">
        <v>11.67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38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128</v>
      </c>
      <c r="AT247" s="227" t="s">
        <v>124</v>
      </c>
      <c r="AU247" s="227" t="s">
        <v>83</v>
      </c>
      <c r="AY247" s="17" t="s">
        <v>122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81</v>
      </c>
      <c r="BK247" s="228">
        <f>ROUND(I247*H247,2)</f>
        <v>0</v>
      </c>
      <c r="BL247" s="17" t="s">
        <v>128</v>
      </c>
      <c r="BM247" s="227" t="s">
        <v>359</v>
      </c>
    </row>
    <row r="248" s="2" customFormat="1">
      <c r="A248" s="38"/>
      <c r="B248" s="39"/>
      <c r="C248" s="40"/>
      <c r="D248" s="229" t="s">
        <v>130</v>
      </c>
      <c r="E248" s="40"/>
      <c r="F248" s="230" t="s">
        <v>360</v>
      </c>
      <c r="G248" s="40"/>
      <c r="H248" s="40"/>
      <c r="I248" s="231"/>
      <c r="J248" s="40"/>
      <c r="K248" s="40"/>
      <c r="L248" s="44"/>
      <c r="M248" s="232"/>
      <c r="N248" s="23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130</v>
      </c>
      <c r="AU248" s="17" t="s">
        <v>83</v>
      </c>
    </row>
    <row r="249" s="2" customFormat="1" ht="33" customHeight="1">
      <c r="A249" s="38"/>
      <c r="B249" s="39"/>
      <c r="C249" s="215" t="s">
        <v>361</v>
      </c>
      <c r="D249" s="215" t="s">
        <v>124</v>
      </c>
      <c r="E249" s="216" t="s">
        <v>362</v>
      </c>
      <c r="F249" s="217" t="s">
        <v>363</v>
      </c>
      <c r="G249" s="218" t="s">
        <v>169</v>
      </c>
      <c r="H249" s="219">
        <v>116.7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38</v>
      </c>
      <c r="O249" s="91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128</v>
      </c>
      <c r="AT249" s="227" t="s">
        <v>124</v>
      </c>
      <c r="AU249" s="227" t="s">
        <v>83</v>
      </c>
      <c r="AY249" s="17" t="s">
        <v>122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81</v>
      </c>
      <c r="BK249" s="228">
        <f>ROUND(I249*H249,2)</f>
        <v>0</v>
      </c>
      <c r="BL249" s="17" t="s">
        <v>128</v>
      </c>
      <c r="BM249" s="227" t="s">
        <v>364</v>
      </c>
    </row>
    <row r="250" s="2" customFormat="1">
      <c r="A250" s="38"/>
      <c r="B250" s="39"/>
      <c r="C250" s="40"/>
      <c r="D250" s="229" t="s">
        <v>130</v>
      </c>
      <c r="E250" s="40"/>
      <c r="F250" s="230" t="s">
        <v>365</v>
      </c>
      <c r="G250" s="40"/>
      <c r="H250" s="40"/>
      <c r="I250" s="231"/>
      <c r="J250" s="40"/>
      <c r="K250" s="40"/>
      <c r="L250" s="44"/>
      <c r="M250" s="232"/>
      <c r="N250" s="23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130</v>
      </c>
      <c r="AU250" s="17" t="s">
        <v>83</v>
      </c>
    </row>
    <row r="251" s="13" customFormat="1">
      <c r="A251" s="13"/>
      <c r="B251" s="234"/>
      <c r="C251" s="235"/>
      <c r="D251" s="229" t="s">
        <v>162</v>
      </c>
      <c r="E251" s="236" t="s">
        <v>1</v>
      </c>
      <c r="F251" s="237" t="s">
        <v>366</v>
      </c>
      <c r="G251" s="235"/>
      <c r="H251" s="238">
        <v>116.7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162</v>
      </c>
      <c r="AU251" s="244" t="s">
        <v>83</v>
      </c>
      <c r="AV251" s="13" t="s">
        <v>83</v>
      </c>
      <c r="AW251" s="13" t="s">
        <v>30</v>
      </c>
      <c r="AX251" s="13" t="s">
        <v>81</v>
      </c>
      <c r="AY251" s="244" t="s">
        <v>122</v>
      </c>
    </row>
    <row r="252" s="2" customFormat="1" ht="33" customHeight="1">
      <c r="A252" s="38"/>
      <c r="B252" s="39"/>
      <c r="C252" s="215" t="s">
        <v>367</v>
      </c>
      <c r="D252" s="215" t="s">
        <v>124</v>
      </c>
      <c r="E252" s="216" t="s">
        <v>368</v>
      </c>
      <c r="F252" s="217" t="s">
        <v>369</v>
      </c>
      <c r="G252" s="218" t="s">
        <v>169</v>
      </c>
      <c r="H252" s="219">
        <v>2.8700000000000001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38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128</v>
      </c>
      <c r="AT252" s="227" t="s">
        <v>124</v>
      </c>
      <c r="AU252" s="227" t="s">
        <v>83</v>
      </c>
      <c r="AY252" s="17" t="s">
        <v>122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81</v>
      </c>
      <c r="BK252" s="228">
        <f>ROUND(I252*H252,2)</f>
        <v>0</v>
      </c>
      <c r="BL252" s="17" t="s">
        <v>128</v>
      </c>
      <c r="BM252" s="227" t="s">
        <v>370</v>
      </c>
    </row>
    <row r="253" s="2" customFormat="1">
      <c r="A253" s="38"/>
      <c r="B253" s="39"/>
      <c r="C253" s="40"/>
      <c r="D253" s="229" t="s">
        <v>130</v>
      </c>
      <c r="E253" s="40"/>
      <c r="F253" s="230" t="s">
        <v>371</v>
      </c>
      <c r="G253" s="40"/>
      <c r="H253" s="40"/>
      <c r="I253" s="231"/>
      <c r="J253" s="40"/>
      <c r="K253" s="40"/>
      <c r="L253" s="44"/>
      <c r="M253" s="232"/>
      <c r="N253" s="23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130</v>
      </c>
      <c r="AU253" s="17" t="s">
        <v>83</v>
      </c>
    </row>
    <row r="254" s="2" customFormat="1" ht="33" customHeight="1">
      <c r="A254" s="38"/>
      <c r="B254" s="39"/>
      <c r="C254" s="215" t="s">
        <v>372</v>
      </c>
      <c r="D254" s="215" t="s">
        <v>124</v>
      </c>
      <c r="E254" s="216" t="s">
        <v>373</v>
      </c>
      <c r="F254" s="217" t="s">
        <v>374</v>
      </c>
      <c r="G254" s="218" t="s">
        <v>169</v>
      </c>
      <c r="H254" s="219">
        <v>2.4199999999999999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38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128</v>
      </c>
      <c r="AT254" s="227" t="s">
        <v>124</v>
      </c>
      <c r="AU254" s="227" t="s">
        <v>83</v>
      </c>
      <c r="AY254" s="17" t="s">
        <v>122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81</v>
      </c>
      <c r="BK254" s="228">
        <f>ROUND(I254*H254,2)</f>
        <v>0</v>
      </c>
      <c r="BL254" s="17" t="s">
        <v>128</v>
      </c>
      <c r="BM254" s="227" t="s">
        <v>375</v>
      </c>
    </row>
    <row r="255" s="2" customFormat="1">
      <c r="A255" s="38"/>
      <c r="B255" s="39"/>
      <c r="C255" s="40"/>
      <c r="D255" s="229" t="s">
        <v>130</v>
      </c>
      <c r="E255" s="40"/>
      <c r="F255" s="230" t="s">
        <v>376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130</v>
      </c>
      <c r="AU255" s="17" t="s">
        <v>83</v>
      </c>
    </row>
    <row r="256" s="2" customFormat="1" ht="21.75" customHeight="1">
      <c r="A256" s="38"/>
      <c r="B256" s="39"/>
      <c r="C256" s="215" t="s">
        <v>377</v>
      </c>
      <c r="D256" s="215" t="s">
        <v>124</v>
      </c>
      <c r="E256" s="216" t="s">
        <v>378</v>
      </c>
      <c r="F256" s="217" t="s">
        <v>379</v>
      </c>
      <c r="G256" s="218" t="s">
        <v>169</v>
      </c>
      <c r="H256" s="219">
        <v>6.3799999999999999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38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128</v>
      </c>
      <c r="AT256" s="227" t="s">
        <v>124</v>
      </c>
      <c r="AU256" s="227" t="s">
        <v>83</v>
      </c>
      <c r="AY256" s="17" t="s">
        <v>122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81</v>
      </c>
      <c r="BK256" s="228">
        <f>ROUND(I256*H256,2)</f>
        <v>0</v>
      </c>
      <c r="BL256" s="17" t="s">
        <v>128</v>
      </c>
      <c r="BM256" s="227" t="s">
        <v>380</v>
      </c>
    </row>
    <row r="257" s="2" customFormat="1">
      <c r="A257" s="38"/>
      <c r="B257" s="39"/>
      <c r="C257" s="40"/>
      <c r="D257" s="229" t="s">
        <v>130</v>
      </c>
      <c r="E257" s="40"/>
      <c r="F257" s="230" t="s">
        <v>192</v>
      </c>
      <c r="G257" s="40"/>
      <c r="H257" s="40"/>
      <c r="I257" s="231"/>
      <c r="J257" s="40"/>
      <c r="K257" s="40"/>
      <c r="L257" s="44"/>
      <c r="M257" s="232"/>
      <c r="N257" s="23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83</v>
      </c>
    </row>
    <row r="258" s="12" customFormat="1" ht="22.8" customHeight="1">
      <c r="A258" s="12"/>
      <c r="B258" s="199"/>
      <c r="C258" s="200"/>
      <c r="D258" s="201" t="s">
        <v>72</v>
      </c>
      <c r="E258" s="213" t="s">
        <v>381</v>
      </c>
      <c r="F258" s="213" t="s">
        <v>382</v>
      </c>
      <c r="G258" s="200"/>
      <c r="H258" s="200"/>
      <c r="I258" s="203"/>
      <c r="J258" s="214">
        <f>BK258</f>
        <v>0</v>
      </c>
      <c r="K258" s="200"/>
      <c r="L258" s="205"/>
      <c r="M258" s="206"/>
      <c r="N258" s="207"/>
      <c r="O258" s="207"/>
      <c r="P258" s="208">
        <f>SUM(P259:P260)</f>
        <v>0</v>
      </c>
      <c r="Q258" s="207"/>
      <c r="R258" s="208">
        <f>SUM(R259:R260)</f>
        <v>0</v>
      </c>
      <c r="S258" s="207"/>
      <c r="T258" s="209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81</v>
      </c>
      <c r="AT258" s="211" t="s">
        <v>72</v>
      </c>
      <c r="AU258" s="211" t="s">
        <v>81</v>
      </c>
      <c r="AY258" s="210" t="s">
        <v>122</v>
      </c>
      <c r="BK258" s="212">
        <f>SUM(BK259:BK260)</f>
        <v>0</v>
      </c>
    </row>
    <row r="259" s="2" customFormat="1" ht="21.75" customHeight="1">
      <c r="A259" s="38"/>
      <c r="B259" s="39"/>
      <c r="C259" s="215" t="s">
        <v>383</v>
      </c>
      <c r="D259" s="215" t="s">
        <v>124</v>
      </c>
      <c r="E259" s="216" t="s">
        <v>384</v>
      </c>
      <c r="F259" s="217" t="s">
        <v>385</v>
      </c>
      <c r="G259" s="218" t="s">
        <v>169</v>
      </c>
      <c r="H259" s="219">
        <v>135.16200000000001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38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128</v>
      </c>
      <c r="AT259" s="227" t="s">
        <v>124</v>
      </c>
      <c r="AU259" s="227" t="s">
        <v>83</v>
      </c>
      <c r="AY259" s="17" t="s">
        <v>122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128</v>
      </c>
      <c r="BM259" s="227" t="s">
        <v>386</v>
      </c>
    </row>
    <row r="260" s="2" customFormat="1">
      <c r="A260" s="38"/>
      <c r="B260" s="39"/>
      <c r="C260" s="40"/>
      <c r="D260" s="229" t="s">
        <v>130</v>
      </c>
      <c r="E260" s="40"/>
      <c r="F260" s="230" t="s">
        <v>387</v>
      </c>
      <c r="G260" s="40"/>
      <c r="H260" s="40"/>
      <c r="I260" s="231"/>
      <c r="J260" s="40"/>
      <c r="K260" s="40"/>
      <c r="L260" s="44"/>
      <c r="M260" s="232"/>
      <c r="N260" s="23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130</v>
      </c>
      <c r="AU260" s="17" t="s">
        <v>83</v>
      </c>
    </row>
    <row r="261" s="12" customFormat="1" ht="25.92" customHeight="1">
      <c r="A261" s="12"/>
      <c r="B261" s="199"/>
      <c r="C261" s="200"/>
      <c r="D261" s="201" t="s">
        <v>72</v>
      </c>
      <c r="E261" s="202" t="s">
        <v>388</v>
      </c>
      <c r="F261" s="202" t="s">
        <v>389</v>
      </c>
      <c r="G261" s="200"/>
      <c r="H261" s="200"/>
      <c r="I261" s="203"/>
      <c r="J261" s="204">
        <f>BK261</f>
        <v>0</v>
      </c>
      <c r="K261" s="200"/>
      <c r="L261" s="205"/>
      <c r="M261" s="206"/>
      <c r="N261" s="207"/>
      <c r="O261" s="207"/>
      <c r="P261" s="208">
        <f>P262</f>
        <v>0</v>
      </c>
      <c r="Q261" s="207"/>
      <c r="R261" s="208">
        <f>R262</f>
        <v>0</v>
      </c>
      <c r="S261" s="207"/>
      <c r="T261" s="209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128</v>
      </c>
      <c r="AT261" s="211" t="s">
        <v>72</v>
      </c>
      <c r="AU261" s="211" t="s">
        <v>73</v>
      </c>
      <c r="AY261" s="210" t="s">
        <v>122</v>
      </c>
      <c r="BK261" s="212">
        <f>BK262</f>
        <v>0</v>
      </c>
    </row>
    <row r="262" s="12" customFormat="1" ht="22.8" customHeight="1">
      <c r="A262" s="12"/>
      <c r="B262" s="199"/>
      <c r="C262" s="200"/>
      <c r="D262" s="201" t="s">
        <v>72</v>
      </c>
      <c r="E262" s="213" t="s">
        <v>390</v>
      </c>
      <c r="F262" s="213" t="s">
        <v>391</v>
      </c>
      <c r="G262" s="200"/>
      <c r="H262" s="200"/>
      <c r="I262" s="203"/>
      <c r="J262" s="214">
        <f>BK262</f>
        <v>0</v>
      </c>
      <c r="K262" s="200"/>
      <c r="L262" s="205"/>
      <c r="M262" s="206"/>
      <c r="N262" s="207"/>
      <c r="O262" s="207"/>
      <c r="P262" s="208">
        <f>SUM(P263:P266)</f>
        <v>0</v>
      </c>
      <c r="Q262" s="207"/>
      <c r="R262" s="208">
        <f>SUM(R263:R266)</f>
        <v>0</v>
      </c>
      <c r="S262" s="207"/>
      <c r="T262" s="209">
        <f>SUM(T263:T266)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0" t="s">
        <v>128</v>
      </c>
      <c r="AT262" s="211" t="s">
        <v>72</v>
      </c>
      <c r="AU262" s="211" t="s">
        <v>81</v>
      </c>
      <c r="AY262" s="210" t="s">
        <v>122</v>
      </c>
      <c r="BK262" s="212">
        <f>SUM(BK263:BK266)</f>
        <v>0</v>
      </c>
    </row>
    <row r="263" s="2" customFormat="1" ht="16.5" customHeight="1">
      <c r="A263" s="38"/>
      <c r="B263" s="39"/>
      <c r="C263" s="215" t="s">
        <v>392</v>
      </c>
      <c r="D263" s="215" t="s">
        <v>124</v>
      </c>
      <c r="E263" s="216" t="s">
        <v>393</v>
      </c>
      <c r="F263" s="217" t="s">
        <v>394</v>
      </c>
      <c r="G263" s="218" t="s">
        <v>395</v>
      </c>
      <c r="H263" s="219">
        <v>1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38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396</v>
      </c>
      <c r="AT263" s="227" t="s">
        <v>124</v>
      </c>
      <c r="AU263" s="227" t="s">
        <v>83</v>
      </c>
      <c r="AY263" s="17" t="s">
        <v>122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81</v>
      </c>
      <c r="BK263" s="228">
        <f>ROUND(I263*H263,2)</f>
        <v>0</v>
      </c>
      <c r="BL263" s="17" t="s">
        <v>396</v>
      </c>
      <c r="BM263" s="227" t="s">
        <v>397</v>
      </c>
    </row>
    <row r="264" s="2" customFormat="1">
      <c r="A264" s="38"/>
      <c r="B264" s="39"/>
      <c r="C264" s="40"/>
      <c r="D264" s="229" t="s">
        <v>130</v>
      </c>
      <c r="E264" s="40"/>
      <c r="F264" s="230" t="s">
        <v>394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130</v>
      </c>
      <c r="AU264" s="17" t="s">
        <v>83</v>
      </c>
    </row>
    <row r="265" s="2" customFormat="1" ht="16.5" customHeight="1">
      <c r="A265" s="38"/>
      <c r="B265" s="39"/>
      <c r="C265" s="215" t="s">
        <v>398</v>
      </c>
      <c r="D265" s="215" t="s">
        <v>124</v>
      </c>
      <c r="E265" s="216" t="s">
        <v>399</v>
      </c>
      <c r="F265" s="217" t="s">
        <v>400</v>
      </c>
      <c r="G265" s="218" t="s">
        <v>395</v>
      </c>
      <c r="H265" s="219">
        <v>1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38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396</v>
      </c>
      <c r="AT265" s="227" t="s">
        <v>124</v>
      </c>
      <c r="AU265" s="227" t="s">
        <v>83</v>
      </c>
      <c r="AY265" s="17" t="s">
        <v>122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81</v>
      </c>
      <c r="BK265" s="228">
        <f>ROUND(I265*H265,2)</f>
        <v>0</v>
      </c>
      <c r="BL265" s="17" t="s">
        <v>396</v>
      </c>
      <c r="BM265" s="227" t="s">
        <v>401</v>
      </c>
    </row>
    <row r="266" s="2" customFormat="1">
      <c r="A266" s="38"/>
      <c r="B266" s="39"/>
      <c r="C266" s="40"/>
      <c r="D266" s="229" t="s">
        <v>130</v>
      </c>
      <c r="E266" s="40"/>
      <c r="F266" s="230" t="s">
        <v>400</v>
      </c>
      <c r="G266" s="40"/>
      <c r="H266" s="40"/>
      <c r="I266" s="231"/>
      <c r="J266" s="40"/>
      <c r="K266" s="40"/>
      <c r="L266" s="44"/>
      <c r="M266" s="232"/>
      <c r="N266" s="23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130</v>
      </c>
      <c r="AU266" s="17" t="s">
        <v>83</v>
      </c>
    </row>
    <row r="267" s="12" customFormat="1" ht="25.92" customHeight="1">
      <c r="A267" s="12"/>
      <c r="B267" s="199"/>
      <c r="C267" s="200"/>
      <c r="D267" s="201" t="s">
        <v>72</v>
      </c>
      <c r="E267" s="202" t="s">
        <v>402</v>
      </c>
      <c r="F267" s="202" t="s">
        <v>403</v>
      </c>
      <c r="G267" s="200"/>
      <c r="H267" s="200"/>
      <c r="I267" s="203"/>
      <c r="J267" s="204">
        <f>BK267</f>
        <v>0</v>
      </c>
      <c r="K267" s="200"/>
      <c r="L267" s="205"/>
      <c r="M267" s="206"/>
      <c r="N267" s="207"/>
      <c r="O267" s="207"/>
      <c r="P267" s="208">
        <f>P268+P275+P282</f>
        <v>0</v>
      </c>
      <c r="Q267" s="207"/>
      <c r="R267" s="208">
        <f>R268+R275+R282</f>
        <v>0</v>
      </c>
      <c r="S267" s="207"/>
      <c r="T267" s="209">
        <f>T268+T275+T282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147</v>
      </c>
      <c r="AT267" s="211" t="s">
        <v>72</v>
      </c>
      <c r="AU267" s="211" t="s">
        <v>73</v>
      </c>
      <c r="AY267" s="210" t="s">
        <v>122</v>
      </c>
      <c r="BK267" s="212">
        <f>BK268+BK275+BK282</f>
        <v>0</v>
      </c>
    </row>
    <row r="268" s="12" customFormat="1" ht="22.8" customHeight="1">
      <c r="A268" s="12"/>
      <c r="B268" s="199"/>
      <c r="C268" s="200"/>
      <c r="D268" s="201" t="s">
        <v>72</v>
      </c>
      <c r="E268" s="213" t="s">
        <v>404</v>
      </c>
      <c r="F268" s="213" t="s">
        <v>405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SUM(P269:P274)</f>
        <v>0</v>
      </c>
      <c r="Q268" s="207"/>
      <c r="R268" s="208">
        <f>SUM(R269:R274)</f>
        <v>0</v>
      </c>
      <c r="S268" s="207"/>
      <c r="T268" s="209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147</v>
      </c>
      <c r="AT268" s="211" t="s">
        <v>72</v>
      </c>
      <c r="AU268" s="211" t="s">
        <v>81</v>
      </c>
      <c r="AY268" s="210" t="s">
        <v>122</v>
      </c>
      <c r="BK268" s="212">
        <f>SUM(BK269:BK274)</f>
        <v>0</v>
      </c>
    </row>
    <row r="269" s="2" customFormat="1" ht="16.5" customHeight="1">
      <c r="A269" s="38"/>
      <c r="B269" s="39"/>
      <c r="C269" s="215" t="s">
        <v>406</v>
      </c>
      <c r="D269" s="215" t="s">
        <v>124</v>
      </c>
      <c r="E269" s="216" t="s">
        <v>407</v>
      </c>
      <c r="F269" s="217" t="s">
        <v>408</v>
      </c>
      <c r="G269" s="218" t="s">
        <v>395</v>
      </c>
      <c r="H269" s="219">
        <v>1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38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396</v>
      </c>
      <c r="AT269" s="227" t="s">
        <v>124</v>
      </c>
      <c r="AU269" s="227" t="s">
        <v>83</v>
      </c>
      <c r="AY269" s="17" t="s">
        <v>122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81</v>
      </c>
      <c r="BK269" s="228">
        <f>ROUND(I269*H269,2)</f>
        <v>0</v>
      </c>
      <c r="BL269" s="17" t="s">
        <v>396</v>
      </c>
      <c r="BM269" s="227" t="s">
        <v>409</v>
      </c>
    </row>
    <row r="270" s="2" customFormat="1">
      <c r="A270" s="38"/>
      <c r="B270" s="39"/>
      <c r="C270" s="40"/>
      <c r="D270" s="229" t="s">
        <v>130</v>
      </c>
      <c r="E270" s="40"/>
      <c r="F270" s="230" t="s">
        <v>408</v>
      </c>
      <c r="G270" s="40"/>
      <c r="H270" s="40"/>
      <c r="I270" s="231"/>
      <c r="J270" s="40"/>
      <c r="K270" s="40"/>
      <c r="L270" s="44"/>
      <c r="M270" s="232"/>
      <c r="N270" s="23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130</v>
      </c>
      <c r="AU270" s="17" t="s">
        <v>83</v>
      </c>
    </row>
    <row r="271" s="2" customFormat="1" ht="16.5" customHeight="1">
      <c r="A271" s="38"/>
      <c r="B271" s="39"/>
      <c r="C271" s="215" t="s">
        <v>410</v>
      </c>
      <c r="D271" s="215" t="s">
        <v>124</v>
      </c>
      <c r="E271" s="216" t="s">
        <v>411</v>
      </c>
      <c r="F271" s="217" t="s">
        <v>412</v>
      </c>
      <c r="G271" s="218" t="s">
        <v>395</v>
      </c>
      <c r="H271" s="219">
        <v>1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38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396</v>
      </c>
      <c r="AT271" s="227" t="s">
        <v>124</v>
      </c>
      <c r="AU271" s="227" t="s">
        <v>83</v>
      </c>
      <c r="AY271" s="17" t="s">
        <v>122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81</v>
      </c>
      <c r="BK271" s="228">
        <f>ROUND(I271*H271,2)</f>
        <v>0</v>
      </c>
      <c r="BL271" s="17" t="s">
        <v>396</v>
      </c>
      <c r="BM271" s="227" t="s">
        <v>413</v>
      </c>
    </row>
    <row r="272" s="2" customFormat="1">
      <c r="A272" s="38"/>
      <c r="B272" s="39"/>
      <c r="C272" s="40"/>
      <c r="D272" s="229" t="s">
        <v>130</v>
      </c>
      <c r="E272" s="40"/>
      <c r="F272" s="230" t="s">
        <v>412</v>
      </c>
      <c r="G272" s="40"/>
      <c r="H272" s="40"/>
      <c r="I272" s="231"/>
      <c r="J272" s="40"/>
      <c r="K272" s="40"/>
      <c r="L272" s="44"/>
      <c r="M272" s="232"/>
      <c r="N272" s="23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130</v>
      </c>
      <c r="AU272" s="17" t="s">
        <v>83</v>
      </c>
    </row>
    <row r="273" s="2" customFormat="1" ht="16.5" customHeight="1">
      <c r="A273" s="38"/>
      <c r="B273" s="39"/>
      <c r="C273" s="215" t="s">
        <v>414</v>
      </c>
      <c r="D273" s="215" t="s">
        <v>124</v>
      </c>
      <c r="E273" s="216" t="s">
        <v>415</v>
      </c>
      <c r="F273" s="217" t="s">
        <v>416</v>
      </c>
      <c r="G273" s="218" t="s">
        <v>395</v>
      </c>
      <c r="H273" s="219">
        <v>1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38</v>
      </c>
      <c r="O273" s="91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396</v>
      </c>
      <c r="AT273" s="227" t="s">
        <v>124</v>
      </c>
      <c r="AU273" s="227" t="s">
        <v>83</v>
      </c>
      <c r="AY273" s="17" t="s">
        <v>122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81</v>
      </c>
      <c r="BK273" s="228">
        <f>ROUND(I273*H273,2)</f>
        <v>0</v>
      </c>
      <c r="BL273" s="17" t="s">
        <v>396</v>
      </c>
      <c r="BM273" s="227" t="s">
        <v>417</v>
      </c>
    </row>
    <row r="274" s="2" customFormat="1">
      <c r="A274" s="38"/>
      <c r="B274" s="39"/>
      <c r="C274" s="40"/>
      <c r="D274" s="229" t="s">
        <v>130</v>
      </c>
      <c r="E274" s="40"/>
      <c r="F274" s="230" t="s">
        <v>418</v>
      </c>
      <c r="G274" s="40"/>
      <c r="H274" s="40"/>
      <c r="I274" s="231"/>
      <c r="J274" s="40"/>
      <c r="K274" s="40"/>
      <c r="L274" s="44"/>
      <c r="M274" s="232"/>
      <c r="N274" s="23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130</v>
      </c>
      <c r="AU274" s="17" t="s">
        <v>83</v>
      </c>
    </row>
    <row r="275" s="12" customFormat="1" ht="22.8" customHeight="1">
      <c r="A275" s="12"/>
      <c r="B275" s="199"/>
      <c r="C275" s="200"/>
      <c r="D275" s="201" t="s">
        <v>72</v>
      </c>
      <c r="E275" s="213" t="s">
        <v>419</v>
      </c>
      <c r="F275" s="213" t="s">
        <v>420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SUM(P276:P281)</f>
        <v>0</v>
      </c>
      <c r="Q275" s="207"/>
      <c r="R275" s="208">
        <f>SUM(R276:R281)</f>
        <v>0</v>
      </c>
      <c r="S275" s="207"/>
      <c r="T275" s="209">
        <f>SUM(T276:T281)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147</v>
      </c>
      <c r="AT275" s="211" t="s">
        <v>72</v>
      </c>
      <c r="AU275" s="211" t="s">
        <v>81</v>
      </c>
      <c r="AY275" s="210" t="s">
        <v>122</v>
      </c>
      <c r="BK275" s="212">
        <f>SUM(BK276:BK281)</f>
        <v>0</v>
      </c>
    </row>
    <row r="276" s="2" customFormat="1" ht="16.5" customHeight="1">
      <c r="A276" s="38"/>
      <c r="B276" s="39"/>
      <c r="C276" s="215" t="s">
        <v>421</v>
      </c>
      <c r="D276" s="215" t="s">
        <v>124</v>
      </c>
      <c r="E276" s="216" t="s">
        <v>422</v>
      </c>
      <c r="F276" s="217" t="s">
        <v>420</v>
      </c>
      <c r="G276" s="218" t="s">
        <v>395</v>
      </c>
      <c r="H276" s="219">
        <v>1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38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396</v>
      </c>
      <c r="AT276" s="227" t="s">
        <v>124</v>
      </c>
      <c r="AU276" s="227" t="s">
        <v>83</v>
      </c>
      <c r="AY276" s="17" t="s">
        <v>122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81</v>
      </c>
      <c r="BK276" s="228">
        <f>ROUND(I276*H276,2)</f>
        <v>0</v>
      </c>
      <c r="BL276" s="17" t="s">
        <v>396</v>
      </c>
      <c r="BM276" s="227" t="s">
        <v>423</v>
      </c>
    </row>
    <row r="277" s="2" customFormat="1">
      <c r="A277" s="38"/>
      <c r="B277" s="39"/>
      <c r="C277" s="40"/>
      <c r="D277" s="229" t="s">
        <v>130</v>
      </c>
      <c r="E277" s="40"/>
      <c r="F277" s="230" t="s">
        <v>420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130</v>
      </c>
      <c r="AU277" s="17" t="s">
        <v>83</v>
      </c>
    </row>
    <row r="278" s="2" customFormat="1" ht="16.5" customHeight="1">
      <c r="A278" s="38"/>
      <c r="B278" s="39"/>
      <c r="C278" s="215" t="s">
        <v>424</v>
      </c>
      <c r="D278" s="215" t="s">
        <v>124</v>
      </c>
      <c r="E278" s="216" t="s">
        <v>425</v>
      </c>
      <c r="F278" s="217" t="s">
        <v>426</v>
      </c>
      <c r="G278" s="218" t="s">
        <v>395</v>
      </c>
      <c r="H278" s="219">
        <v>1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38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396</v>
      </c>
      <c r="AT278" s="227" t="s">
        <v>124</v>
      </c>
      <c r="AU278" s="227" t="s">
        <v>83</v>
      </c>
      <c r="AY278" s="17" t="s">
        <v>122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81</v>
      </c>
      <c r="BK278" s="228">
        <f>ROUND(I278*H278,2)</f>
        <v>0</v>
      </c>
      <c r="BL278" s="17" t="s">
        <v>396</v>
      </c>
      <c r="BM278" s="227" t="s">
        <v>427</v>
      </c>
    </row>
    <row r="279" s="2" customFormat="1">
      <c r="A279" s="38"/>
      <c r="B279" s="39"/>
      <c r="C279" s="40"/>
      <c r="D279" s="229" t="s">
        <v>130</v>
      </c>
      <c r="E279" s="40"/>
      <c r="F279" s="230" t="s">
        <v>426</v>
      </c>
      <c r="G279" s="40"/>
      <c r="H279" s="40"/>
      <c r="I279" s="231"/>
      <c r="J279" s="40"/>
      <c r="K279" s="40"/>
      <c r="L279" s="44"/>
      <c r="M279" s="232"/>
      <c r="N279" s="23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130</v>
      </c>
      <c r="AU279" s="17" t="s">
        <v>83</v>
      </c>
    </row>
    <row r="280" s="2" customFormat="1" ht="16.5" customHeight="1">
      <c r="A280" s="38"/>
      <c r="B280" s="39"/>
      <c r="C280" s="215" t="s">
        <v>428</v>
      </c>
      <c r="D280" s="215" t="s">
        <v>124</v>
      </c>
      <c r="E280" s="216" t="s">
        <v>429</v>
      </c>
      <c r="F280" s="217" t="s">
        <v>430</v>
      </c>
      <c r="G280" s="218" t="s">
        <v>255</v>
      </c>
      <c r="H280" s="219">
        <v>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38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396</v>
      </c>
      <c r="AT280" s="227" t="s">
        <v>124</v>
      </c>
      <c r="AU280" s="227" t="s">
        <v>83</v>
      </c>
      <c r="AY280" s="17" t="s">
        <v>122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81</v>
      </c>
      <c r="BK280" s="228">
        <f>ROUND(I280*H280,2)</f>
        <v>0</v>
      </c>
      <c r="BL280" s="17" t="s">
        <v>396</v>
      </c>
      <c r="BM280" s="227" t="s">
        <v>431</v>
      </c>
    </row>
    <row r="281" s="2" customFormat="1">
      <c r="A281" s="38"/>
      <c r="B281" s="39"/>
      <c r="C281" s="40"/>
      <c r="D281" s="229" t="s">
        <v>130</v>
      </c>
      <c r="E281" s="40"/>
      <c r="F281" s="230" t="s">
        <v>430</v>
      </c>
      <c r="G281" s="40"/>
      <c r="H281" s="40"/>
      <c r="I281" s="231"/>
      <c r="J281" s="40"/>
      <c r="K281" s="40"/>
      <c r="L281" s="44"/>
      <c r="M281" s="232"/>
      <c r="N281" s="23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130</v>
      </c>
      <c r="AU281" s="17" t="s">
        <v>83</v>
      </c>
    </row>
    <row r="282" s="12" customFormat="1" ht="22.8" customHeight="1">
      <c r="A282" s="12"/>
      <c r="B282" s="199"/>
      <c r="C282" s="200"/>
      <c r="D282" s="201" t="s">
        <v>72</v>
      </c>
      <c r="E282" s="213" t="s">
        <v>432</v>
      </c>
      <c r="F282" s="213" t="s">
        <v>433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SUM(P283:P284)</f>
        <v>0</v>
      </c>
      <c r="Q282" s="207"/>
      <c r="R282" s="208">
        <f>SUM(R283:R284)</f>
        <v>0</v>
      </c>
      <c r="S282" s="207"/>
      <c r="T282" s="209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147</v>
      </c>
      <c r="AT282" s="211" t="s">
        <v>72</v>
      </c>
      <c r="AU282" s="211" t="s">
        <v>81</v>
      </c>
      <c r="AY282" s="210" t="s">
        <v>122</v>
      </c>
      <c r="BK282" s="212">
        <f>SUM(BK283:BK284)</f>
        <v>0</v>
      </c>
    </row>
    <row r="283" s="2" customFormat="1" ht="16.5" customHeight="1">
      <c r="A283" s="38"/>
      <c r="B283" s="39"/>
      <c r="C283" s="215" t="s">
        <v>434</v>
      </c>
      <c r="D283" s="215" t="s">
        <v>124</v>
      </c>
      <c r="E283" s="216" t="s">
        <v>435</v>
      </c>
      <c r="F283" s="217" t="s">
        <v>436</v>
      </c>
      <c r="G283" s="218" t="s">
        <v>395</v>
      </c>
      <c r="H283" s="219">
        <v>1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38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396</v>
      </c>
      <c r="AT283" s="227" t="s">
        <v>124</v>
      </c>
      <c r="AU283" s="227" t="s">
        <v>83</v>
      </c>
      <c r="AY283" s="17" t="s">
        <v>122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81</v>
      </c>
      <c r="BK283" s="228">
        <f>ROUND(I283*H283,2)</f>
        <v>0</v>
      </c>
      <c r="BL283" s="17" t="s">
        <v>396</v>
      </c>
      <c r="BM283" s="227" t="s">
        <v>437</v>
      </c>
    </row>
    <row r="284" s="2" customFormat="1">
      <c r="A284" s="38"/>
      <c r="B284" s="39"/>
      <c r="C284" s="40"/>
      <c r="D284" s="229" t="s">
        <v>130</v>
      </c>
      <c r="E284" s="40"/>
      <c r="F284" s="230" t="s">
        <v>436</v>
      </c>
      <c r="G284" s="40"/>
      <c r="H284" s="40"/>
      <c r="I284" s="231"/>
      <c r="J284" s="40"/>
      <c r="K284" s="40"/>
      <c r="L284" s="44"/>
      <c r="M284" s="278"/>
      <c r="N284" s="279"/>
      <c r="O284" s="280"/>
      <c r="P284" s="280"/>
      <c r="Q284" s="280"/>
      <c r="R284" s="280"/>
      <c r="S284" s="280"/>
      <c r="T284" s="281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130</v>
      </c>
      <c r="AU284" s="17" t="s">
        <v>83</v>
      </c>
    </row>
    <row r="285" s="2" customFormat="1" ht="6.96" customHeight="1">
      <c r="A285" s="38"/>
      <c r="B285" s="66"/>
      <c r="C285" s="67"/>
      <c r="D285" s="67"/>
      <c r="E285" s="67"/>
      <c r="F285" s="67"/>
      <c r="G285" s="67"/>
      <c r="H285" s="67"/>
      <c r="I285" s="67"/>
      <c r="J285" s="67"/>
      <c r="K285" s="67"/>
      <c r="L285" s="44"/>
      <c r="M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</sheetData>
  <sheetProtection sheet="1" autoFilter="0" formatColumns="0" formatRows="0" objects="1" scenarios="1" spinCount="100000" saltValue="K/DoRjuqn0Vg94k7do2O3nanC24SDQO36Pt3zsVY5O0g83xETCA78CwRkHEi4zuE7+2E1uqtc6v/ccrnScZGeg==" hashValue="XEzMkII1UI2bl432UE/Wc5gOoj2tDsKgsMGXqlmUm3SM1a14vN9N0tX+zvjtlu9yvUdm2tJdt6x7LnmF/7Ru2w==" algorithmName="SHA-512" password="CC35"/>
  <autoFilter ref="C129:K28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PC33-MICHAL\PC33</dc:creator>
  <cp:lastModifiedBy>PC33-MICHAL\PC33</cp:lastModifiedBy>
  <dcterms:created xsi:type="dcterms:W3CDTF">2021-03-22T09:32:06Z</dcterms:created>
  <dcterms:modified xsi:type="dcterms:W3CDTF">2021-03-22T09:32:08Z</dcterms:modified>
</cp:coreProperties>
</file>